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5" yWindow="330" windowWidth="20730" windowHeight="9270"/>
  </bookViews>
  <sheets>
    <sheet name="REBPOM" sheetId="1" r:id="rId1"/>
  </sheets>
  <definedNames>
    <definedName name="_xlnm._FilterDatabase" localSheetId="0" hidden="1">REBPOM!$A$8:$F$783</definedName>
    <definedName name="_xlnm.Database">REBPOM!$A$1:$G$782</definedName>
  </definedNames>
  <calcPr calcId="124519"/>
</workbook>
</file>

<file path=xl/calcChain.xml><?xml version="1.0" encoding="utf-8"?>
<calcChain xmlns="http://schemas.openxmlformats.org/spreadsheetml/2006/main">
  <c r="D22" i="1"/>
  <c r="D24"/>
  <c r="D21"/>
  <c r="D23"/>
  <c r="D26"/>
  <c r="D29"/>
  <c r="D53"/>
  <c r="D48"/>
  <c r="E48" s="1"/>
  <c r="F48" s="1"/>
  <c r="E85"/>
  <c r="E86"/>
  <c r="E87"/>
  <c r="E88"/>
  <c r="E89"/>
  <c r="E90"/>
  <c r="E84"/>
  <c r="F84" s="1"/>
  <c r="D82"/>
  <c r="D83"/>
  <c r="E765"/>
  <c r="F765" s="1"/>
  <c r="E758"/>
  <c r="F758" s="1"/>
  <c r="E752"/>
  <c r="F752" s="1"/>
  <c r="E746"/>
  <c r="F746" s="1"/>
  <c r="E740"/>
  <c r="F740" s="1"/>
  <c r="E734"/>
  <c r="F734" s="1"/>
  <c r="E728"/>
  <c r="F728" s="1"/>
  <c r="E722"/>
  <c r="F722" s="1"/>
  <c r="E709"/>
  <c r="F709" s="1"/>
  <c r="E719"/>
  <c r="E703"/>
  <c r="F703" s="1"/>
  <c r="E697"/>
  <c r="F697" s="1"/>
  <c r="E689"/>
  <c r="F689" s="1"/>
  <c r="E678"/>
  <c r="F678" s="1"/>
  <c r="E671"/>
  <c r="F671" s="1"/>
  <c r="E667"/>
  <c r="F667" s="1"/>
  <c r="E662"/>
  <c r="F662" s="1"/>
  <c r="E657"/>
  <c r="F657" s="1"/>
  <c r="E658"/>
  <c r="F658" s="1"/>
  <c r="E646"/>
  <c r="F646" s="1"/>
  <c r="E640"/>
  <c r="F640" s="1"/>
  <c r="E634"/>
  <c r="F634" s="1"/>
  <c r="E628"/>
  <c r="F628" s="1"/>
  <c r="E622"/>
  <c r="F622" s="1"/>
  <c r="E615"/>
  <c r="F615" s="1"/>
  <c r="E610"/>
  <c r="F610" s="1"/>
  <c r="E605"/>
  <c r="F605" s="1"/>
  <c r="E599"/>
  <c r="F599" s="1"/>
  <c r="E591"/>
  <c r="F591" s="1"/>
  <c r="E585"/>
  <c r="F585" s="1"/>
  <c r="E573"/>
  <c r="F573" s="1"/>
  <c r="E565"/>
  <c r="F565" s="1"/>
  <c r="E558"/>
  <c r="F558" s="1"/>
  <c r="E550"/>
  <c r="F550" s="1"/>
  <c r="E544"/>
  <c r="F544" s="1"/>
  <c r="E539"/>
  <c r="F539" s="1"/>
  <c r="E527"/>
  <c r="F527" s="1"/>
  <c r="E516"/>
  <c r="F516" s="1"/>
  <c r="E506"/>
  <c r="F506" s="1"/>
  <c r="E501"/>
  <c r="E495"/>
  <c r="F495" s="1"/>
  <c r="E487"/>
  <c r="F487" s="1"/>
  <c r="E481"/>
  <c r="F481" s="1"/>
  <c r="E474"/>
  <c r="F474" s="1"/>
  <c r="E462"/>
  <c r="F462" s="1"/>
  <c r="E457"/>
  <c r="F457" s="1"/>
  <c r="E447"/>
  <c r="F447" s="1"/>
  <c r="E441"/>
  <c r="F441" s="1"/>
  <c r="D435"/>
  <c r="E435" s="1"/>
  <c r="F435" s="1"/>
  <c r="E429"/>
  <c r="F429" s="1"/>
  <c r="E415"/>
  <c r="F415" s="1"/>
  <c r="E412"/>
  <c r="F412" s="1"/>
  <c r="E407"/>
  <c r="F407" s="1"/>
  <c r="E400"/>
  <c r="F400" s="1"/>
  <c r="E395"/>
  <c r="F395" s="1"/>
  <c r="E387"/>
  <c r="F387" s="1"/>
  <c r="E379"/>
  <c r="F379" s="1"/>
  <c r="E374"/>
  <c r="F374" s="1"/>
  <c r="E368"/>
  <c r="F368" s="1"/>
  <c r="E359"/>
  <c r="F359" s="1"/>
  <c r="E355"/>
  <c r="F355" s="1"/>
  <c r="E342"/>
  <c r="F342" s="1"/>
  <c r="E338"/>
  <c r="E332"/>
  <c r="F332" s="1"/>
  <c r="E317"/>
  <c r="F317" s="1"/>
  <c r="E311"/>
  <c r="F311" s="1"/>
  <c r="E305"/>
  <c r="F305" s="1"/>
  <c r="E299"/>
  <c r="F299" s="1"/>
  <c r="E293"/>
  <c r="F293" s="1"/>
  <c r="E287"/>
  <c r="F287" s="1"/>
  <c r="E281"/>
  <c r="F281" s="1"/>
  <c r="E275"/>
  <c r="F275" s="1"/>
  <c r="E269"/>
  <c r="F269" s="1"/>
  <c r="E263"/>
  <c r="F263" s="1"/>
  <c r="E257"/>
  <c r="F257" s="1"/>
  <c r="E251"/>
  <c r="F251" s="1"/>
  <c r="E245"/>
  <c r="F245" s="1"/>
  <c r="E239"/>
  <c r="F239" s="1"/>
  <c r="D233"/>
  <c r="E233" s="1"/>
  <c r="F233" s="1"/>
  <c r="E227"/>
  <c r="F227" s="1"/>
  <c r="E221"/>
  <c r="F221" s="1"/>
  <c r="E215"/>
  <c r="F215" s="1"/>
  <c r="E209"/>
  <c r="F209" s="1"/>
  <c r="E203"/>
  <c r="F203" s="1"/>
  <c r="E197"/>
  <c r="F197" s="1"/>
  <c r="E191"/>
  <c r="F191" s="1"/>
  <c r="E176"/>
  <c r="F176" s="1"/>
  <c r="E168"/>
  <c r="F168" s="1"/>
  <c r="E156"/>
  <c r="F156" s="1"/>
  <c r="E146"/>
  <c r="F146" s="1"/>
  <c r="E138"/>
  <c r="F138" s="1"/>
  <c r="E132"/>
  <c r="F132" s="1"/>
  <c r="E121"/>
  <c r="F121" s="1"/>
  <c r="E113"/>
  <c r="F113" s="1"/>
  <c r="E107"/>
  <c r="F107" s="1"/>
  <c r="E99"/>
  <c r="F99" s="1"/>
  <c r="E53"/>
  <c r="F53" s="1"/>
  <c r="D56"/>
  <c r="E56" s="1"/>
  <c r="F56" s="1"/>
  <c r="D71"/>
  <c r="E71" s="1"/>
  <c r="F71" s="1"/>
  <c r="D72"/>
  <c r="E72" s="1"/>
  <c r="F72" s="1"/>
  <c r="D74"/>
  <c r="E74" s="1"/>
  <c r="F74" s="1"/>
  <c r="D55"/>
  <c r="E55" s="1"/>
  <c r="F55" s="1"/>
  <c r="D66"/>
  <c r="E66" s="1"/>
  <c r="F66" s="1"/>
  <c r="D67"/>
  <c r="E67" s="1"/>
  <c r="F67" s="1"/>
  <c r="D15"/>
  <c r="E15" s="1"/>
  <c r="F15" s="1"/>
  <c r="D11"/>
  <c r="D12"/>
  <c r="E12" s="1"/>
  <c r="F12" s="1"/>
  <c r="D439"/>
  <c r="D438"/>
  <c r="D437"/>
  <c r="D436"/>
  <c r="D434"/>
  <c r="D237"/>
  <c r="D236"/>
  <c r="D235"/>
  <c r="D234"/>
  <c r="D232"/>
  <c r="E334"/>
  <c r="E335"/>
  <c r="E336"/>
  <c r="E337"/>
  <c r="E339"/>
  <c r="E14"/>
  <c r="E16"/>
  <c r="F16" s="1"/>
  <c r="E17"/>
  <c r="F17" s="1"/>
  <c r="E18"/>
  <c r="E19"/>
  <c r="F19" s="1"/>
  <c r="E20"/>
  <c r="F20" s="1"/>
  <c r="E24"/>
  <c r="F24" s="1"/>
  <c r="E25"/>
  <c r="F25" s="1"/>
  <c r="E26"/>
  <c r="F26" s="1"/>
  <c r="E27"/>
  <c r="F27" s="1"/>
  <c r="E28"/>
  <c r="F28" s="1"/>
  <c r="E29"/>
  <c r="F29" s="1"/>
  <c r="E30"/>
  <c r="F30" s="1"/>
  <c r="E31"/>
  <c r="F31" s="1"/>
  <c r="E32"/>
  <c r="F32" s="1"/>
  <c r="E33"/>
  <c r="F33" s="1"/>
  <c r="E34"/>
  <c r="F34" s="1"/>
  <c r="E35"/>
  <c r="F35" s="1"/>
  <c r="E36"/>
  <c r="F36" s="1"/>
  <c r="E37"/>
  <c r="F37" s="1"/>
  <c r="E38"/>
  <c r="F38" s="1"/>
  <c r="E39"/>
  <c r="F39" s="1"/>
  <c r="E40"/>
  <c r="F40" s="1"/>
  <c r="E41"/>
  <c r="F41" s="1"/>
  <c r="E42"/>
  <c r="F42" s="1"/>
  <c r="E43"/>
  <c r="F43" s="1"/>
  <c r="E44"/>
  <c r="F44" s="1"/>
  <c r="E45"/>
  <c r="E46"/>
  <c r="F46" s="1"/>
  <c r="E47"/>
  <c r="E49"/>
  <c r="F49" s="1"/>
  <c r="E50"/>
  <c r="F50" s="1"/>
  <c r="E51"/>
  <c r="F51" s="1"/>
  <c r="E52"/>
  <c r="F52" s="1"/>
  <c r="E54"/>
  <c r="F54" s="1"/>
  <c r="E57"/>
  <c r="F57" s="1"/>
  <c r="E58"/>
  <c r="F58" s="1"/>
  <c r="E59"/>
  <c r="F59" s="1"/>
  <c r="E60"/>
  <c r="F60" s="1"/>
  <c r="E61"/>
  <c r="F61" s="1"/>
  <c r="E62"/>
  <c r="F62" s="1"/>
  <c r="E63"/>
  <c r="F63" s="1"/>
  <c r="E64"/>
  <c r="F64" s="1"/>
  <c r="E65"/>
  <c r="F65" s="1"/>
  <c r="E68"/>
  <c r="F68" s="1"/>
  <c r="E69"/>
  <c r="F69" s="1"/>
  <c r="E70"/>
  <c r="F70" s="1"/>
  <c r="E73"/>
  <c r="F73" s="1"/>
  <c r="E75"/>
  <c r="F75" s="1"/>
  <c r="E76"/>
  <c r="F76" s="1"/>
  <c r="E77"/>
  <c r="F77" s="1"/>
  <c r="E78"/>
  <c r="F78" s="1"/>
  <c r="E79"/>
  <c r="F79" s="1"/>
  <c r="E80"/>
  <c r="F80" s="1"/>
  <c r="E81"/>
  <c r="E82"/>
  <c r="F82" s="1"/>
  <c r="E83"/>
  <c r="F83" s="1"/>
  <c r="E94"/>
  <c r="F94" s="1"/>
  <c r="E95"/>
  <c r="F95" s="1"/>
  <c r="E96"/>
  <c r="F96" s="1"/>
  <c r="E97"/>
  <c r="F97" s="1"/>
  <c r="E98"/>
  <c r="F98" s="1"/>
  <c r="E100"/>
  <c r="F100" s="1"/>
  <c r="E101"/>
  <c r="F101" s="1"/>
  <c r="E102"/>
  <c r="F102" s="1"/>
  <c r="E103"/>
  <c r="E104"/>
  <c r="F104" s="1"/>
  <c r="E105"/>
  <c r="E106"/>
  <c r="F106" s="1"/>
  <c r="E108"/>
  <c r="F108" s="1"/>
  <c r="E109"/>
  <c r="F109" s="1"/>
  <c r="E110"/>
  <c r="F110" s="1"/>
  <c r="E111"/>
  <c r="E112"/>
  <c r="F112" s="1"/>
  <c r="E114"/>
  <c r="F114" s="1"/>
  <c r="E115"/>
  <c r="F115" s="1"/>
  <c r="E116"/>
  <c r="F116" s="1"/>
  <c r="E117"/>
  <c r="E118"/>
  <c r="F118" s="1"/>
  <c r="E119"/>
  <c r="F119" s="1"/>
  <c r="E120"/>
  <c r="F120" s="1"/>
  <c r="E122"/>
  <c r="F122" s="1"/>
  <c r="E123"/>
  <c r="F123" s="1"/>
  <c r="E124"/>
  <c r="F124" s="1"/>
  <c r="E125"/>
  <c r="E126"/>
  <c r="F126" s="1"/>
  <c r="E127"/>
  <c r="E128"/>
  <c r="F128" s="1"/>
  <c r="E129"/>
  <c r="F129" s="1"/>
  <c r="E130"/>
  <c r="E131"/>
  <c r="F131" s="1"/>
  <c r="E133"/>
  <c r="F133" s="1"/>
  <c r="E134"/>
  <c r="F134" s="1"/>
  <c r="E135"/>
  <c r="F135" s="1"/>
  <c r="E136"/>
  <c r="E137"/>
  <c r="F137" s="1"/>
  <c r="E139"/>
  <c r="F139" s="1"/>
  <c r="E140"/>
  <c r="F140" s="1"/>
  <c r="E141"/>
  <c r="F141" s="1"/>
  <c r="E142"/>
  <c r="E143"/>
  <c r="F143" s="1"/>
  <c r="E144"/>
  <c r="F144" s="1"/>
  <c r="E145"/>
  <c r="F145" s="1"/>
  <c r="E147"/>
  <c r="F147" s="1"/>
  <c r="E148"/>
  <c r="F148" s="1"/>
  <c r="E149"/>
  <c r="F149" s="1"/>
  <c r="E150"/>
  <c r="E151"/>
  <c r="E152"/>
  <c r="E153"/>
  <c r="F153" s="1"/>
  <c r="E154"/>
  <c r="F154" s="1"/>
  <c r="E155"/>
  <c r="F155" s="1"/>
  <c r="E157"/>
  <c r="F157" s="1"/>
  <c r="E158"/>
  <c r="F158" s="1"/>
  <c r="E159"/>
  <c r="F159" s="1"/>
  <c r="E160"/>
  <c r="E161"/>
  <c r="F161" s="1"/>
  <c r="E162"/>
  <c r="F162" s="1"/>
  <c r="E163"/>
  <c r="F163" s="1"/>
  <c r="E164"/>
  <c r="F164" s="1"/>
  <c r="E165"/>
  <c r="E166"/>
  <c r="F166" s="1"/>
  <c r="E167"/>
  <c r="F167" s="1"/>
  <c r="E169"/>
  <c r="F169" s="1"/>
  <c r="E170"/>
  <c r="F170" s="1"/>
  <c r="E171"/>
  <c r="F171" s="1"/>
  <c r="E172"/>
  <c r="E173"/>
  <c r="F173" s="1"/>
  <c r="E174"/>
  <c r="E175"/>
  <c r="F175" s="1"/>
  <c r="E177"/>
  <c r="F177" s="1"/>
  <c r="E178"/>
  <c r="F178" s="1"/>
  <c r="E179"/>
  <c r="F179" s="1"/>
  <c r="E180"/>
  <c r="E181"/>
  <c r="F181" s="1"/>
  <c r="E182"/>
  <c r="E183"/>
  <c r="F183" s="1"/>
  <c r="E184"/>
  <c r="E185"/>
  <c r="F185" s="1"/>
  <c r="E186"/>
  <c r="F186" s="1"/>
  <c r="E187"/>
  <c r="E188"/>
  <c r="F188" s="1"/>
  <c r="E189"/>
  <c r="E190"/>
  <c r="F190" s="1"/>
  <c r="E192"/>
  <c r="F192" s="1"/>
  <c r="E193"/>
  <c r="F193" s="1"/>
  <c r="E194"/>
  <c r="F194" s="1"/>
  <c r="E195"/>
  <c r="E196"/>
  <c r="F196" s="1"/>
  <c r="E198"/>
  <c r="F198" s="1"/>
  <c r="E199"/>
  <c r="F199" s="1"/>
  <c r="E200"/>
  <c r="F200" s="1"/>
  <c r="E201"/>
  <c r="E202"/>
  <c r="F202" s="1"/>
  <c r="E204"/>
  <c r="F204" s="1"/>
  <c r="E205"/>
  <c r="F205" s="1"/>
  <c r="E206"/>
  <c r="F206" s="1"/>
  <c r="E207"/>
  <c r="E208"/>
  <c r="F208" s="1"/>
  <c r="E210"/>
  <c r="F210" s="1"/>
  <c r="E211"/>
  <c r="F211" s="1"/>
  <c r="E212"/>
  <c r="F212" s="1"/>
  <c r="E213"/>
  <c r="E214"/>
  <c r="F214" s="1"/>
  <c r="E216"/>
  <c r="F216" s="1"/>
  <c r="E217"/>
  <c r="F217" s="1"/>
  <c r="E218"/>
  <c r="F218" s="1"/>
  <c r="E219"/>
  <c r="E220"/>
  <c r="F220" s="1"/>
  <c r="E222"/>
  <c r="F222" s="1"/>
  <c r="E223"/>
  <c r="F223" s="1"/>
  <c r="E224"/>
  <c r="F224" s="1"/>
  <c r="E225"/>
  <c r="E226"/>
  <c r="F226" s="1"/>
  <c r="E228"/>
  <c r="F228" s="1"/>
  <c r="E229"/>
  <c r="F229" s="1"/>
  <c r="E230"/>
  <c r="F230" s="1"/>
  <c r="E231"/>
  <c r="E232"/>
  <c r="F232" s="1"/>
  <c r="E234"/>
  <c r="F234" s="1"/>
  <c r="E235"/>
  <c r="F235" s="1"/>
  <c r="E236"/>
  <c r="F236" s="1"/>
  <c r="E237"/>
  <c r="E238"/>
  <c r="F238" s="1"/>
  <c r="E240"/>
  <c r="F240" s="1"/>
  <c r="E241"/>
  <c r="F241" s="1"/>
  <c r="E242"/>
  <c r="F242" s="1"/>
  <c r="E243"/>
  <c r="E244"/>
  <c r="F244" s="1"/>
  <c r="E246"/>
  <c r="F246" s="1"/>
  <c r="E247"/>
  <c r="F247" s="1"/>
  <c r="E248"/>
  <c r="F248" s="1"/>
  <c r="E249"/>
  <c r="E250"/>
  <c r="F250" s="1"/>
  <c r="E252"/>
  <c r="F252" s="1"/>
  <c r="E253"/>
  <c r="F253" s="1"/>
  <c r="E254"/>
  <c r="F254" s="1"/>
  <c r="E255"/>
  <c r="E256"/>
  <c r="F256" s="1"/>
  <c r="E258"/>
  <c r="F258" s="1"/>
  <c r="E259"/>
  <c r="F259" s="1"/>
  <c r="E260"/>
  <c r="F260" s="1"/>
  <c r="E261"/>
  <c r="E262"/>
  <c r="F262" s="1"/>
  <c r="E264"/>
  <c r="F264" s="1"/>
  <c r="E265"/>
  <c r="F265" s="1"/>
  <c r="E266"/>
  <c r="F266" s="1"/>
  <c r="E267"/>
  <c r="E268"/>
  <c r="F268" s="1"/>
  <c r="E270"/>
  <c r="F270" s="1"/>
  <c r="E271"/>
  <c r="F271" s="1"/>
  <c r="E272"/>
  <c r="F272" s="1"/>
  <c r="E273"/>
  <c r="E274"/>
  <c r="F274" s="1"/>
  <c r="E276"/>
  <c r="F276" s="1"/>
  <c r="E277"/>
  <c r="F277" s="1"/>
  <c r="E278"/>
  <c r="F278" s="1"/>
  <c r="E279"/>
  <c r="E280"/>
  <c r="F280" s="1"/>
  <c r="E282"/>
  <c r="F282" s="1"/>
  <c r="E283"/>
  <c r="F283" s="1"/>
  <c r="E284"/>
  <c r="F284" s="1"/>
  <c r="E285"/>
  <c r="E286"/>
  <c r="F286" s="1"/>
  <c r="E288"/>
  <c r="F288" s="1"/>
  <c r="E289"/>
  <c r="F289" s="1"/>
  <c r="E290"/>
  <c r="F290" s="1"/>
  <c r="E291"/>
  <c r="E292"/>
  <c r="F292" s="1"/>
  <c r="E294"/>
  <c r="F294" s="1"/>
  <c r="E295"/>
  <c r="F295" s="1"/>
  <c r="E296"/>
  <c r="F296" s="1"/>
  <c r="E297"/>
  <c r="E298"/>
  <c r="F298" s="1"/>
  <c r="E300"/>
  <c r="F300" s="1"/>
  <c r="E301"/>
  <c r="F301" s="1"/>
  <c r="E302"/>
  <c r="F302" s="1"/>
  <c r="E303"/>
  <c r="E304"/>
  <c r="F304" s="1"/>
  <c r="E306"/>
  <c r="F306" s="1"/>
  <c r="E307"/>
  <c r="F307" s="1"/>
  <c r="E308"/>
  <c r="F308" s="1"/>
  <c r="E309"/>
  <c r="E310"/>
  <c r="F310" s="1"/>
  <c r="E312"/>
  <c r="F312" s="1"/>
  <c r="E313"/>
  <c r="F313" s="1"/>
  <c r="E314"/>
  <c r="F314" s="1"/>
  <c r="E315"/>
  <c r="E316"/>
  <c r="F316" s="1"/>
  <c r="E318"/>
  <c r="F318" s="1"/>
  <c r="E319"/>
  <c r="F319" s="1"/>
  <c r="E320"/>
  <c r="F320" s="1"/>
  <c r="E321"/>
  <c r="E328"/>
  <c r="F328" s="1"/>
  <c r="E329"/>
  <c r="F329" s="1"/>
  <c r="E330"/>
  <c r="F330" s="1"/>
  <c r="E331"/>
  <c r="F331" s="1"/>
  <c r="E333"/>
  <c r="E340"/>
  <c r="F340" s="1"/>
  <c r="E341"/>
  <c r="F341" s="1"/>
  <c r="E343"/>
  <c r="F343" s="1"/>
  <c r="E344"/>
  <c r="F344" s="1"/>
  <c r="E345"/>
  <c r="F345" s="1"/>
  <c r="E346"/>
  <c r="E347"/>
  <c r="F347" s="1"/>
  <c r="E348"/>
  <c r="F348" s="1"/>
  <c r="E349"/>
  <c r="F349" s="1"/>
  <c r="E350"/>
  <c r="E351"/>
  <c r="F351" s="1"/>
  <c r="E352"/>
  <c r="F352" s="1"/>
  <c r="E353"/>
  <c r="F353" s="1"/>
  <c r="E354"/>
  <c r="F354" s="1"/>
  <c r="E356"/>
  <c r="E357"/>
  <c r="F357" s="1"/>
  <c r="E358"/>
  <c r="F358" s="1"/>
  <c r="E360"/>
  <c r="F360" s="1"/>
  <c r="E361"/>
  <c r="F361" s="1"/>
  <c r="E362"/>
  <c r="F362" s="1"/>
  <c r="E363"/>
  <c r="F363" s="1"/>
  <c r="E364"/>
  <c r="F364" s="1"/>
  <c r="E365"/>
  <c r="F365" s="1"/>
  <c r="E366"/>
  <c r="F366" s="1"/>
  <c r="E367"/>
  <c r="F367" s="1"/>
  <c r="E369"/>
  <c r="F369" s="1"/>
  <c r="E370"/>
  <c r="F370" s="1"/>
  <c r="E371"/>
  <c r="F371" s="1"/>
  <c r="E372"/>
  <c r="F372" s="1"/>
  <c r="E373"/>
  <c r="F373" s="1"/>
  <c r="E375"/>
  <c r="E376"/>
  <c r="F376" s="1"/>
  <c r="E377"/>
  <c r="F377" s="1"/>
  <c r="E378"/>
  <c r="F378" s="1"/>
  <c r="E380"/>
  <c r="F380" s="1"/>
  <c r="E381"/>
  <c r="F381" s="1"/>
  <c r="E382"/>
  <c r="F382" s="1"/>
  <c r="E383"/>
  <c r="E384"/>
  <c r="F384" s="1"/>
  <c r="E385"/>
  <c r="E386"/>
  <c r="F386" s="1"/>
  <c r="E388"/>
  <c r="F388" s="1"/>
  <c r="E389"/>
  <c r="F389" s="1"/>
  <c r="E390"/>
  <c r="F390" s="1"/>
  <c r="E391"/>
  <c r="F391" s="1"/>
  <c r="E392"/>
  <c r="F392" s="1"/>
  <c r="E393"/>
  <c r="F393" s="1"/>
  <c r="E394"/>
  <c r="F394" s="1"/>
  <c r="E396"/>
  <c r="F396" s="1"/>
  <c r="E397"/>
  <c r="F397" s="1"/>
  <c r="E398"/>
  <c r="F398" s="1"/>
  <c r="E399"/>
  <c r="F399" s="1"/>
  <c r="E401"/>
  <c r="E402"/>
  <c r="F402" s="1"/>
  <c r="E403"/>
  <c r="F403" s="1"/>
  <c r="E404"/>
  <c r="F404" s="1"/>
  <c r="E405"/>
  <c r="F405" s="1"/>
  <c r="E406"/>
  <c r="F406" s="1"/>
  <c r="E408"/>
  <c r="F408" s="1"/>
  <c r="E409"/>
  <c r="F409" s="1"/>
  <c r="E410"/>
  <c r="F410" s="1"/>
  <c r="E411"/>
  <c r="F411" s="1"/>
  <c r="E413"/>
  <c r="F413" s="1"/>
  <c r="E414"/>
  <c r="F414" s="1"/>
  <c r="E416"/>
  <c r="F416" s="1"/>
  <c r="E417"/>
  <c r="F417" s="1"/>
  <c r="E418"/>
  <c r="F418" s="1"/>
  <c r="E419"/>
  <c r="F419" s="1"/>
  <c r="E420"/>
  <c r="F420" s="1"/>
  <c r="E421"/>
  <c r="F421" s="1"/>
  <c r="E422"/>
  <c r="F422" s="1"/>
  <c r="E423"/>
  <c r="F423" s="1"/>
  <c r="E424"/>
  <c r="E425"/>
  <c r="E426"/>
  <c r="F426" s="1"/>
  <c r="E427"/>
  <c r="F427" s="1"/>
  <c r="E428"/>
  <c r="F428" s="1"/>
  <c r="E430"/>
  <c r="F430" s="1"/>
  <c r="E431"/>
  <c r="F431" s="1"/>
  <c r="E432"/>
  <c r="F432" s="1"/>
  <c r="E433"/>
  <c r="E434"/>
  <c r="F434" s="1"/>
  <c r="E436"/>
  <c r="F436" s="1"/>
  <c r="E437"/>
  <c r="F437" s="1"/>
  <c r="E438"/>
  <c r="F438" s="1"/>
  <c r="E439"/>
  <c r="E440"/>
  <c r="F440" s="1"/>
  <c r="E442"/>
  <c r="F442" s="1"/>
  <c r="E443"/>
  <c r="F443" s="1"/>
  <c r="E444"/>
  <c r="F444" s="1"/>
  <c r="E445"/>
  <c r="E446"/>
  <c r="F446" s="1"/>
  <c r="E448"/>
  <c r="F448" s="1"/>
  <c r="E449"/>
  <c r="F449" s="1"/>
  <c r="E450"/>
  <c r="F450" s="1"/>
  <c r="E451"/>
  <c r="E452"/>
  <c r="F452" s="1"/>
  <c r="E453"/>
  <c r="F453" s="1"/>
  <c r="E454"/>
  <c r="F454" s="1"/>
  <c r="E455"/>
  <c r="F455" s="1"/>
  <c r="E456"/>
  <c r="F456" s="1"/>
  <c r="E458"/>
  <c r="E459"/>
  <c r="F459" s="1"/>
  <c r="E460"/>
  <c r="F460" s="1"/>
  <c r="E461"/>
  <c r="F461" s="1"/>
  <c r="E463"/>
  <c r="F463" s="1"/>
  <c r="E464"/>
  <c r="F464" s="1"/>
  <c r="E465"/>
  <c r="F465" s="1"/>
  <c r="E466"/>
  <c r="E467"/>
  <c r="F467" s="1"/>
  <c r="E468"/>
  <c r="E469"/>
  <c r="F469" s="1"/>
  <c r="E470"/>
  <c r="F470" s="1"/>
  <c r="E471"/>
  <c r="F471" s="1"/>
  <c r="E472"/>
  <c r="F472" s="1"/>
  <c r="E473"/>
  <c r="F473" s="1"/>
  <c r="E475"/>
  <c r="E476"/>
  <c r="F476" s="1"/>
  <c r="E477"/>
  <c r="F477" s="1"/>
  <c r="E478"/>
  <c r="F478" s="1"/>
  <c r="E479"/>
  <c r="F479" s="1"/>
  <c r="E480"/>
  <c r="F480" s="1"/>
  <c r="E482"/>
  <c r="E483"/>
  <c r="F483" s="1"/>
  <c r="E484"/>
  <c r="F484" s="1"/>
  <c r="E485"/>
  <c r="F485" s="1"/>
  <c r="E486"/>
  <c r="F486" s="1"/>
  <c r="E488"/>
  <c r="E489"/>
  <c r="E490"/>
  <c r="F490" s="1"/>
  <c r="E491"/>
  <c r="F491" s="1"/>
  <c r="E492"/>
  <c r="F492" s="1"/>
  <c r="E493"/>
  <c r="F493" s="1"/>
  <c r="E494"/>
  <c r="F494" s="1"/>
  <c r="E496"/>
  <c r="E497"/>
  <c r="E498"/>
  <c r="E499"/>
  <c r="E500"/>
  <c r="E502"/>
  <c r="E503"/>
  <c r="F503" s="1"/>
  <c r="E504"/>
  <c r="F504" s="1"/>
  <c r="E505"/>
  <c r="F505" s="1"/>
  <c r="E507"/>
  <c r="F507" s="1"/>
  <c r="E508"/>
  <c r="F508" s="1"/>
  <c r="E509"/>
  <c r="F509" s="1"/>
  <c r="E510"/>
  <c r="F510" s="1"/>
  <c r="E511"/>
  <c r="F511" s="1"/>
  <c r="E512"/>
  <c r="F512" s="1"/>
  <c r="E513"/>
  <c r="F513" s="1"/>
  <c r="E514"/>
  <c r="F514" s="1"/>
  <c r="E515"/>
  <c r="F515" s="1"/>
  <c r="E517"/>
  <c r="F517" s="1"/>
  <c r="E518"/>
  <c r="F518" s="1"/>
  <c r="E519"/>
  <c r="F519" s="1"/>
  <c r="E520"/>
  <c r="F520" s="1"/>
  <c r="E521"/>
  <c r="F521" s="1"/>
  <c r="E522"/>
  <c r="F522" s="1"/>
  <c r="E523"/>
  <c r="E524"/>
  <c r="F524" s="1"/>
  <c r="E525"/>
  <c r="E526"/>
  <c r="F526" s="1"/>
  <c r="E528"/>
  <c r="F528" s="1"/>
  <c r="E529"/>
  <c r="F529" s="1"/>
  <c r="E530"/>
  <c r="F530" s="1"/>
  <c r="E531"/>
  <c r="E532"/>
  <c r="F532" s="1"/>
  <c r="E533"/>
  <c r="E534"/>
  <c r="F534" s="1"/>
  <c r="E535"/>
  <c r="F535" s="1"/>
  <c r="E536"/>
  <c r="F536" s="1"/>
  <c r="E537"/>
  <c r="F537" s="1"/>
  <c r="E538"/>
  <c r="F538" s="1"/>
  <c r="E540"/>
  <c r="E541"/>
  <c r="F541" s="1"/>
  <c r="E542"/>
  <c r="F542" s="1"/>
  <c r="E543"/>
  <c r="F543" s="1"/>
  <c r="E545"/>
  <c r="F545" s="1"/>
  <c r="E546"/>
  <c r="F546" s="1"/>
  <c r="E547"/>
  <c r="F547" s="1"/>
  <c r="E548"/>
  <c r="E549"/>
  <c r="F549" s="1"/>
  <c r="E551"/>
  <c r="F551" s="1"/>
  <c r="E552"/>
  <c r="F552" s="1"/>
  <c r="E553"/>
  <c r="F553" s="1"/>
  <c r="E554"/>
  <c r="F554" s="1"/>
  <c r="E555"/>
  <c r="E556"/>
  <c r="F556" s="1"/>
  <c r="E557"/>
  <c r="F557" s="1"/>
  <c r="E559"/>
  <c r="F559" s="1"/>
  <c r="E560"/>
  <c r="F560" s="1"/>
  <c r="E561"/>
  <c r="F561" s="1"/>
  <c r="E562"/>
  <c r="F562" s="1"/>
  <c r="E563"/>
  <c r="F563" s="1"/>
  <c r="E564"/>
  <c r="F564" s="1"/>
  <c r="E566"/>
  <c r="F566" s="1"/>
  <c r="E567"/>
  <c r="F567" s="1"/>
  <c r="E568"/>
  <c r="F568" s="1"/>
  <c r="E569"/>
  <c r="E570"/>
  <c r="F570" s="1"/>
  <c r="E571"/>
  <c r="F571" s="1"/>
  <c r="E572"/>
  <c r="F572" s="1"/>
  <c r="E574"/>
  <c r="F574" s="1"/>
  <c r="E575"/>
  <c r="F575" s="1"/>
  <c r="E576"/>
  <c r="F576" s="1"/>
  <c r="E577"/>
  <c r="E578"/>
  <c r="F578" s="1"/>
  <c r="E580"/>
  <c r="F580" s="1"/>
  <c r="E581"/>
  <c r="F581" s="1"/>
  <c r="E582"/>
  <c r="F582" s="1"/>
  <c r="E583"/>
  <c r="E584"/>
  <c r="F584" s="1"/>
  <c r="E586"/>
  <c r="F586" s="1"/>
  <c r="E587"/>
  <c r="F587" s="1"/>
  <c r="E588"/>
  <c r="F588" s="1"/>
  <c r="E589"/>
  <c r="E590"/>
  <c r="F590" s="1"/>
  <c r="E592"/>
  <c r="F592" s="1"/>
  <c r="E593"/>
  <c r="F593" s="1"/>
  <c r="E594"/>
  <c r="F594" s="1"/>
  <c r="E595"/>
  <c r="E596"/>
  <c r="F596" s="1"/>
  <c r="E597"/>
  <c r="F597" s="1"/>
  <c r="E598"/>
  <c r="F598" s="1"/>
  <c r="E600"/>
  <c r="F600" s="1"/>
  <c r="E601"/>
  <c r="F601" s="1"/>
  <c r="E602"/>
  <c r="F602" s="1"/>
  <c r="E603"/>
  <c r="F603" s="1"/>
  <c r="E604"/>
  <c r="F604" s="1"/>
  <c r="E606"/>
  <c r="F606" s="1"/>
  <c r="E607"/>
  <c r="F607" s="1"/>
  <c r="E608"/>
  <c r="F608" s="1"/>
  <c r="E609"/>
  <c r="F609" s="1"/>
  <c r="E611"/>
  <c r="F611" s="1"/>
  <c r="E612"/>
  <c r="F612" s="1"/>
  <c r="E613"/>
  <c r="F613" s="1"/>
  <c r="E614"/>
  <c r="F614" s="1"/>
  <c r="E616"/>
  <c r="F616" s="1"/>
  <c r="E617"/>
  <c r="F617" s="1"/>
  <c r="E618"/>
  <c r="F618" s="1"/>
  <c r="E619"/>
  <c r="F619" s="1"/>
  <c r="E620"/>
  <c r="F620" s="1"/>
  <c r="E621"/>
  <c r="F621" s="1"/>
  <c r="E623"/>
  <c r="F623" s="1"/>
  <c r="E624"/>
  <c r="F624" s="1"/>
  <c r="E625"/>
  <c r="F625" s="1"/>
  <c r="E626"/>
  <c r="E627"/>
  <c r="F627" s="1"/>
  <c r="E629"/>
  <c r="F629" s="1"/>
  <c r="E630"/>
  <c r="F630" s="1"/>
  <c r="E631"/>
  <c r="F631" s="1"/>
  <c r="E632"/>
  <c r="E633"/>
  <c r="F633" s="1"/>
  <c r="E635"/>
  <c r="F635" s="1"/>
  <c r="E636"/>
  <c r="F636" s="1"/>
  <c r="E637"/>
  <c r="F637" s="1"/>
  <c r="E638"/>
  <c r="E639"/>
  <c r="F639" s="1"/>
  <c r="E641"/>
  <c r="F641" s="1"/>
  <c r="E642"/>
  <c r="F642" s="1"/>
  <c r="E643"/>
  <c r="F643" s="1"/>
  <c r="E644"/>
  <c r="E645"/>
  <c r="F645" s="1"/>
  <c r="E647"/>
  <c r="F647" s="1"/>
  <c r="E648"/>
  <c r="F648" s="1"/>
  <c r="E649"/>
  <c r="F649" s="1"/>
  <c r="E650"/>
  <c r="E651"/>
  <c r="F651" s="1"/>
  <c r="E652"/>
  <c r="E653"/>
  <c r="F653" s="1"/>
  <c r="E654"/>
  <c r="F654" s="1"/>
  <c r="E655"/>
  <c r="F655" s="1"/>
  <c r="E656"/>
  <c r="F656" s="1"/>
  <c r="E659"/>
  <c r="F659" s="1"/>
  <c r="E660"/>
  <c r="F660" s="1"/>
  <c r="E661"/>
  <c r="F661" s="1"/>
  <c r="E663"/>
  <c r="F663" s="1"/>
  <c r="E664"/>
  <c r="F664" s="1"/>
  <c r="E665"/>
  <c r="F665" s="1"/>
  <c r="E666"/>
  <c r="F666" s="1"/>
  <c r="E668"/>
  <c r="F668" s="1"/>
  <c r="E669"/>
  <c r="F669" s="1"/>
  <c r="E670"/>
  <c r="F670" s="1"/>
  <c r="E672"/>
  <c r="F672" s="1"/>
  <c r="E673"/>
  <c r="F673" s="1"/>
  <c r="E674"/>
  <c r="F674" s="1"/>
  <c r="E675"/>
  <c r="E676"/>
  <c r="F676" s="1"/>
  <c r="E677"/>
  <c r="F677" s="1"/>
  <c r="E679"/>
  <c r="F679" s="1"/>
  <c r="E680"/>
  <c r="F680" s="1"/>
  <c r="E681"/>
  <c r="F681" s="1"/>
  <c r="E682"/>
  <c r="E683"/>
  <c r="F683" s="1"/>
  <c r="E684"/>
  <c r="F684" s="1"/>
  <c r="E685"/>
  <c r="E686"/>
  <c r="F686" s="1"/>
  <c r="E687"/>
  <c r="F687" s="1"/>
  <c r="E688"/>
  <c r="F688" s="1"/>
  <c r="E690"/>
  <c r="F690" s="1"/>
  <c r="E691"/>
  <c r="F691" s="1"/>
  <c r="E692"/>
  <c r="F692" s="1"/>
  <c r="E693"/>
  <c r="E694"/>
  <c r="F694" s="1"/>
  <c r="E695"/>
  <c r="F695" s="1"/>
  <c r="E696"/>
  <c r="F696" s="1"/>
  <c r="E698"/>
  <c r="F698" s="1"/>
  <c r="E699"/>
  <c r="F699" s="1"/>
  <c r="E700"/>
  <c r="F700" s="1"/>
  <c r="E701"/>
  <c r="E702"/>
  <c r="F702" s="1"/>
  <c r="E704"/>
  <c r="F704" s="1"/>
  <c r="E705"/>
  <c r="F705" s="1"/>
  <c r="E706"/>
  <c r="F706" s="1"/>
  <c r="E707"/>
  <c r="E708"/>
  <c r="F708" s="1"/>
  <c r="E710"/>
  <c r="F710" s="1"/>
  <c r="E711"/>
  <c r="F711" s="1"/>
  <c r="E712"/>
  <c r="F712" s="1"/>
  <c r="E713"/>
  <c r="E714"/>
  <c r="E715"/>
  <c r="E716"/>
  <c r="E717"/>
  <c r="E718"/>
  <c r="E721"/>
  <c r="F721" s="1"/>
  <c r="E723"/>
  <c r="F723" s="1"/>
  <c r="E724"/>
  <c r="F724" s="1"/>
  <c r="E725"/>
  <c r="F725" s="1"/>
  <c r="E726"/>
  <c r="E727"/>
  <c r="F727" s="1"/>
  <c r="E729"/>
  <c r="F729" s="1"/>
  <c r="E730"/>
  <c r="F730" s="1"/>
  <c r="E731"/>
  <c r="F731" s="1"/>
  <c r="E732"/>
  <c r="E733"/>
  <c r="F733" s="1"/>
  <c r="E735"/>
  <c r="F735" s="1"/>
  <c r="E736"/>
  <c r="F736" s="1"/>
  <c r="E737"/>
  <c r="F737" s="1"/>
  <c r="E738"/>
  <c r="E739"/>
  <c r="F739" s="1"/>
  <c r="E741"/>
  <c r="F741" s="1"/>
  <c r="E742"/>
  <c r="F742" s="1"/>
  <c r="E743"/>
  <c r="F743" s="1"/>
  <c r="E744"/>
  <c r="E745"/>
  <c r="F745" s="1"/>
  <c r="E747"/>
  <c r="F747" s="1"/>
  <c r="E748"/>
  <c r="F748" s="1"/>
  <c r="E749"/>
  <c r="F749" s="1"/>
  <c r="E750"/>
  <c r="E751"/>
  <c r="F751" s="1"/>
  <c r="E753"/>
  <c r="F753" s="1"/>
  <c r="E754"/>
  <c r="F754" s="1"/>
  <c r="E755"/>
  <c r="F755" s="1"/>
  <c r="E756"/>
  <c r="E757"/>
  <c r="F757" s="1"/>
  <c r="E759"/>
  <c r="F759" s="1"/>
  <c r="E760"/>
  <c r="F760" s="1"/>
  <c r="E761"/>
  <c r="F761" s="1"/>
  <c r="E762"/>
  <c r="E763"/>
  <c r="F763" s="1"/>
  <c r="E764"/>
  <c r="F764" s="1"/>
  <c r="E766"/>
  <c r="F766" s="1"/>
  <c r="E767"/>
  <c r="F767" s="1"/>
  <c r="E768"/>
  <c r="F768" s="1"/>
  <c r="E769"/>
  <c r="E770"/>
  <c r="F770" s="1"/>
  <c r="E771"/>
  <c r="E772"/>
  <c r="F772" s="1"/>
  <c r="E773"/>
  <c r="E774"/>
  <c r="F774" s="1"/>
  <c r="E775"/>
  <c r="F775" s="1"/>
  <c r="E776"/>
  <c r="E777"/>
  <c r="F777" s="1"/>
  <c r="E778"/>
  <c r="E779"/>
  <c r="F779" s="1"/>
  <c r="E780"/>
  <c r="E781"/>
  <c r="F781" s="1"/>
  <c r="E782"/>
  <c r="F782" s="1"/>
  <c r="E783"/>
  <c r="F783" s="1"/>
  <c r="E10"/>
  <c r="F10" s="1"/>
  <c r="E11"/>
  <c r="F11" s="1"/>
  <c r="E13"/>
  <c r="F13" s="1"/>
  <c r="D720"/>
  <c r="E720" s="1"/>
  <c r="F720" s="1"/>
  <c r="D9"/>
  <c r="E9" s="1"/>
  <c r="F9" s="1"/>
  <c r="E21"/>
  <c r="F21" s="1"/>
  <c r="E22"/>
  <c r="F22" s="1"/>
  <c r="E23"/>
  <c r="F23" s="1"/>
</calcChain>
</file>

<file path=xl/sharedStrings.xml><?xml version="1.0" encoding="utf-8"?>
<sst xmlns="http://schemas.openxmlformats.org/spreadsheetml/2006/main" count="1190" uniqueCount="344">
  <si>
    <t>I IZMJENA PRORAČUNA ZA 2021. GODINU</t>
  </si>
  <si>
    <t>A.RAČUN PRIHODA I RASHODA</t>
  </si>
  <si>
    <t>6</t>
  </si>
  <si>
    <t>Prihodi poslovanja</t>
  </si>
  <si>
    <t>7</t>
  </si>
  <si>
    <t>Prihodi od prodaje nefinancijske imovine</t>
  </si>
  <si>
    <t>3</t>
  </si>
  <si>
    <t>Rashodi poslovanja</t>
  </si>
  <si>
    <t>4</t>
  </si>
  <si>
    <t>Rashodi za nabavu nefinancijske imovine</t>
  </si>
  <si>
    <t>RAZLIKA - VIŠAK/MANJAK</t>
  </si>
  <si>
    <t>B.RAČUN ZADUŽIVANJA/FINANCIRANJA</t>
  </si>
  <si>
    <t>8</t>
  </si>
  <si>
    <t>Primici od financijske imovine i zaduživanja</t>
  </si>
  <si>
    <t>5</t>
  </si>
  <si>
    <t>Izdaci za financijsku imovinu i otplate zajmova</t>
  </si>
  <si>
    <t>NETO ZADUŽIVANJE/FINANCIRANJE</t>
  </si>
  <si>
    <t>C.RASPOLOŽIVA SREDSTVA IZ PRETHODNIH GODINA (VIŠAK PRIHODA I</t>
  </si>
  <si>
    <t>VIŠAK/MANAJK + NETO ZADUŽIVANJA/FINANCIRANJA+REASPOLOŽIVA SR</t>
  </si>
  <si>
    <t>UKUPNO PRIHODI</t>
  </si>
  <si>
    <t>PRIHODI POSLOVANJA</t>
  </si>
  <si>
    <t>61</t>
  </si>
  <si>
    <t>Prihodi od poreza</t>
  </si>
  <si>
    <t>611</t>
  </si>
  <si>
    <t>Porez i prirez na dohodak</t>
  </si>
  <si>
    <t>613</t>
  </si>
  <si>
    <t>Porez na imovinu</t>
  </si>
  <si>
    <t>614</t>
  </si>
  <si>
    <t>Porez na robu i usluge</t>
  </si>
  <si>
    <t>63</t>
  </si>
  <si>
    <t>Pomoći iz inozemstva (darovnice) i usubjekata unutar općeg p</t>
  </si>
  <si>
    <t>633</t>
  </si>
  <si>
    <t>Pomoći iz proračuna</t>
  </si>
  <si>
    <t>634</t>
  </si>
  <si>
    <t>Pomoći od ostalih subjekata unutar opće države</t>
  </si>
  <si>
    <t>638</t>
  </si>
  <si>
    <t>Pomoći temeljem prijenosa EU sredstava</t>
  </si>
  <si>
    <t>64</t>
  </si>
  <si>
    <t>Prihodi od imovine</t>
  </si>
  <si>
    <t>641</t>
  </si>
  <si>
    <t>Prihodi od financiske imovine</t>
  </si>
  <si>
    <t>642</t>
  </si>
  <si>
    <t>Prihodi od nefinanciske imovine</t>
  </si>
  <si>
    <t>65</t>
  </si>
  <si>
    <t>Prihodi od upravnih i administrativnih pristojbi, pristojbi</t>
  </si>
  <si>
    <t>651</t>
  </si>
  <si>
    <t>Upravne i administrativne pristojbe</t>
  </si>
  <si>
    <t>652</t>
  </si>
  <si>
    <t>Prihodi po posebnim propisima</t>
  </si>
  <si>
    <t>653</t>
  </si>
  <si>
    <t>Komunalni doprinos i naknade</t>
  </si>
  <si>
    <t>66</t>
  </si>
  <si>
    <t>Prihodi od prodaje proizvoda i robe te pružanja usluga i pr.</t>
  </si>
  <si>
    <t>663</t>
  </si>
  <si>
    <t>Donacije od pravnih i fizičkih osoba izvan opće države</t>
  </si>
  <si>
    <t>PRIHODI OD PRODAJE NEFINANCIJSKE IMOVINE</t>
  </si>
  <si>
    <t>71</t>
  </si>
  <si>
    <t>Prihodi od prodaje neproizvedene dugotrajne imovine</t>
  </si>
  <si>
    <t>711</t>
  </si>
  <si>
    <t>Prihodi od prodaje materijalne imovine - prirodnih bogatstva</t>
  </si>
  <si>
    <t>PRIHODI OD FINSNCIJSKE IMOVINE I ZADUŽIVANJA</t>
  </si>
  <si>
    <t>84</t>
  </si>
  <si>
    <t>PRIMICI OD ZADZŽIVANJA</t>
  </si>
  <si>
    <t>844</t>
  </si>
  <si>
    <t>Primljeni krediti i zajmovi od kreditnih i ostal.fin.inst.</t>
  </si>
  <si>
    <t>UKUPNO RASHODI</t>
  </si>
  <si>
    <t>RASHODI POSLOVANJA</t>
  </si>
  <si>
    <t>31</t>
  </si>
  <si>
    <t>Rashodi za zaposlene</t>
  </si>
  <si>
    <t>311</t>
  </si>
  <si>
    <t>312</t>
  </si>
  <si>
    <t>Ostali rashodi za zaposlene</t>
  </si>
  <si>
    <t>313</t>
  </si>
  <si>
    <t>Doprinosi na plaće</t>
  </si>
  <si>
    <t>32</t>
  </si>
  <si>
    <t>Materijalni rashodi</t>
  </si>
  <si>
    <t>321</t>
  </si>
  <si>
    <t>Naknada troškova zaposlenima</t>
  </si>
  <si>
    <t>322</t>
  </si>
  <si>
    <t>Rashodi za matrijal i energiju</t>
  </si>
  <si>
    <t>323</t>
  </si>
  <si>
    <t>Rashodi za usluge</t>
  </si>
  <si>
    <t>329</t>
  </si>
  <si>
    <t>Ostali nespomenuti rashodi poslovanja</t>
  </si>
  <si>
    <t>34</t>
  </si>
  <si>
    <t>Financijski rashodi</t>
  </si>
  <si>
    <t>342</t>
  </si>
  <si>
    <t>Kamate za primljene kredite i zajmove</t>
  </si>
  <si>
    <t>343</t>
  </si>
  <si>
    <t>Ostali financiski rashodi</t>
  </si>
  <si>
    <t>35</t>
  </si>
  <si>
    <t>Subvencije</t>
  </si>
  <si>
    <t>352</t>
  </si>
  <si>
    <t>Subvencije trgovačkim društivma, obrtnicima, malim i sred.p.</t>
  </si>
  <si>
    <t>36</t>
  </si>
  <si>
    <t>Pomoći unutar opće države</t>
  </si>
  <si>
    <t>363</t>
  </si>
  <si>
    <t>Pomoću unutar općeg proračuna</t>
  </si>
  <si>
    <t>366</t>
  </si>
  <si>
    <t>37</t>
  </si>
  <si>
    <t>Naknade građanima i kućanstvima na temelju osiguranja</t>
  </si>
  <si>
    <t>372</t>
  </si>
  <si>
    <t>Ostale naknade građanima i kućanstvima iz proračuna</t>
  </si>
  <si>
    <t>38</t>
  </si>
  <si>
    <t>Ostali rashodi</t>
  </si>
  <si>
    <t>381</t>
  </si>
  <si>
    <t>Tekuće donacije</t>
  </si>
  <si>
    <t>385</t>
  </si>
  <si>
    <t>Izvanredni rashodi</t>
  </si>
  <si>
    <t>RASHODI ZA NABAVU NEFINANCIJSKE IMOVINE</t>
  </si>
  <si>
    <t>42</t>
  </si>
  <si>
    <t>Rashodi za nabavu proizvedene dugotrajne imovine</t>
  </si>
  <si>
    <t>421</t>
  </si>
  <si>
    <t>Građevinski objekti</t>
  </si>
  <si>
    <t>422</t>
  </si>
  <si>
    <t>Postrojenja i oprema</t>
  </si>
  <si>
    <t>426</t>
  </si>
  <si>
    <t>Nematerijalna proizvedena imovina</t>
  </si>
  <si>
    <t>45</t>
  </si>
  <si>
    <t>Rashodi za dodatna ulaganja na nefinancijskoj imovini</t>
  </si>
  <si>
    <t>451</t>
  </si>
  <si>
    <t>Dodatna ulaganja na građevinskim objektima</t>
  </si>
  <si>
    <t>IZDACI ZA FINANCIJSKU IMOVINU I OTPLATE ZAJMOVA</t>
  </si>
  <si>
    <t>54</t>
  </si>
  <si>
    <t>Izdaci za otplatu glavnice primljenih kredita i zajmova</t>
  </si>
  <si>
    <t>544</t>
  </si>
  <si>
    <t>Otplata glavnice primljenih kredita i zajmova</t>
  </si>
  <si>
    <t>C.RASPOLOŽIVA SREDSTVA IZ PRETHODNIH GODINA</t>
  </si>
  <si>
    <t>II POSEBNI DIO</t>
  </si>
  <si>
    <t>UKUPNO RASHODI I IZDACI</t>
  </si>
  <si>
    <t>Izvor financiranja : Opći prihodi i primici (61,641,642,651)</t>
  </si>
  <si>
    <t>RAZDJEL 001 OPĆINSKO VIJEĆE, OPĆINSKI NAČELNIK I TIJ.,JUO</t>
  </si>
  <si>
    <t>GLAVA 01 Općinsko vijeće, VMO</t>
  </si>
  <si>
    <t>PROGRAM 1001 Donošenje akata i mjera iz djelokruga predstani</t>
  </si>
  <si>
    <t>AKTIVNOST A100101 Redovan rad Općinskog vijeća</t>
  </si>
  <si>
    <t>AKTIVNOST A100102 Potpora radu političkih stranaka</t>
  </si>
  <si>
    <t>AKTIVNOST A100103 Članarine</t>
  </si>
  <si>
    <t>GLAVA 02 Načelnik općine</t>
  </si>
  <si>
    <t>PROGRAM 1002 Donošenje i provedba akata i mjera iz djelokrug</t>
  </si>
  <si>
    <t>AKTIVNOST A100202 Tekuća zaliha proračuna -proračunska priču</t>
  </si>
  <si>
    <t>AKTIVNOST A100203 Reprezentacija</t>
  </si>
  <si>
    <t>GLAVA 03 Jedinstveni upravni odjel</t>
  </si>
  <si>
    <t>PROGRAM 1001 Javi radovi i stručno osposobljavanje</t>
  </si>
  <si>
    <t>AKTIVNOST A100101 Javni radovi i stručno osposobljavanje</t>
  </si>
  <si>
    <t>Izvor financiranja : Pomoći od zavoda za zapošljavanje (634)</t>
  </si>
  <si>
    <t>AKTIVNOST A100102 Motorni benzin i dizel gorivo (javni radov</t>
  </si>
  <si>
    <t>AKTIVNOST A100202 Održavanje opreme</t>
  </si>
  <si>
    <t>AKTIVNOST A100204 Administrativno, tehničko i stručno osoblj</t>
  </si>
  <si>
    <t>AKTIVNOST A100205 Nabava uredskog materijala</t>
  </si>
  <si>
    <t>AKTIVNOST A100206 Literatura (publikacija,časopisi,knjige,su</t>
  </si>
  <si>
    <t>AKTIVNOST A100207 Materijal i sredstvo za čišćenje i održava</t>
  </si>
  <si>
    <t>AKTIVNOST A100208 Električna energija i plin Općinska zgrada</t>
  </si>
  <si>
    <t>AKTIVNOST A100209 Nabava sitnog inventara</t>
  </si>
  <si>
    <t>AKTIVNOST A100210 Prijevoz umrlih osoba na obdukciju</t>
  </si>
  <si>
    <t>AKTIVNOST A100211 Odvjetnici - usluge</t>
  </si>
  <si>
    <t>AKTIVNOST A100212 Informatička podrška - računalne usluge</t>
  </si>
  <si>
    <t>AKTIVNOST A100213 Bankarske usluge, usluge platnog prometa,P</t>
  </si>
  <si>
    <t>AKTIVNOST A100214 Usluge promidžbe i informiranja</t>
  </si>
  <si>
    <t>AKTIVNOST A100215 PU naplata 1 % prihoda</t>
  </si>
  <si>
    <t>AKTIVNOST A100216 Ugovor o djelu</t>
  </si>
  <si>
    <t>AKTIVNOST A100217 Geodetsko katastarske i usl.vještačenja</t>
  </si>
  <si>
    <t>AKTIVNOST A100219 Izrada nacrta, projekata i sl. ažur.int.st</t>
  </si>
  <si>
    <t>AKTIVNOST A100220 Intelektualne usluge Izrada i prijava EU</t>
  </si>
  <si>
    <t>AKTIVNOST A100221 WiFi4EU</t>
  </si>
  <si>
    <t>AKTIVNOST A100294 Premije osiguranja</t>
  </si>
  <si>
    <t>AKTIVNOST A100296 Opskrba vodom</t>
  </si>
  <si>
    <t>AKTIVNOST A100297 Iznošenje i odvoz smeća - Općinska zgrada</t>
  </si>
  <si>
    <t>AKTIVNOST A100298 Poštarina</t>
  </si>
  <si>
    <t>AKTIVNOST A100299 Usluge telefona, telefaksa</t>
  </si>
  <si>
    <t>AKTIVNOST T100201 Informatizacija i nabava opreme</t>
  </si>
  <si>
    <t>PROGRAM 1003 Zatezne kamate i otplata kredita</t>
  </si>
  <si>
    <t>AKTIVNOST A100301 Zatezne kamate iz poslovnih odnosa</t>
  </si>
  <si>
    <t>Izvor financiranja : Prihodi i primici EU fondova (638)</t>
  </si>
  <si>
    <t>AKTIVNOST A200301 Otplata kredita i zajmova</t>
  </si>
  <si>
    <t>PROGRAM 1005 Održavanje objekta i uređaja komunalne infrastr</t>
  </si>
  <si>
    <t>AKTIVNOST A100501 Usluga izvedbe vodovodnog priključka - vij</t>
  </si>
  <si>
    <t>PROGRAM 1006 Prostorno planiranje</t>
  </si>
  <si>
    <t>AKTIVNOST K100605 Izmjena i dopuna prostornog plana</t>
  </si>
  <si>
    <t>PROGRAM 1011  IZGRADNJA TELEKOMUNIKACIJSKE INFRASTRUKTURE</t>
  </si>
  <si>
    <t>AKTIVNOST K101111 BEŽIČNA MREŽA WiFi4EU</t>
  </si>
  <si>
    <t>GLAVA 04 Promet</t>
  </si>
  <si>
    <t>PROGRAM 1005 NERAZVRSTANE CESTE I JAVNE POVRŠINE</t>
  </si>
  <si>
    <t>AKTIVNOST A100505 Održavanje nerazvrstanih cesta i javnih po</t>
  </si>
  <si>
    <t>AKTIVNOST A100506 Održavanje nogostupa</t>
  </si>
  <si>
    <t>AKTIVNOST K100507 Projektiranje i asf. parkirališta ispred.v</t>
  </si>
  <si>
    <t>AKTIVNOST K100508 Geodezija i projektna dokumentacija ner.ce</t>
  </si>
  <si>
    <t>PROGRAM 1006 ASFALTIRANJE I REKONSTRUKCIJA NERAZVRSTANIH CES</t>
  </si>
  <si>
    <t>AKTIVNOST K100601 Asfaltiranje nerazvrstanih cesta</t>
  </si>
  <si>
    <t>AKTIVNOST K100603 UREĐENJE ŠUMSKOG PUTA MARETIĆ-VRBOVO-HUSIN</t>
  </si>
  <si>
    <t>PROGRAM 1007 Program sanacije klizišta</t>
  </si>
  <si>
    <t>AKTIVNOST A100701 Matrijal i usluga sanacije klizišta</t>
  </si>
  <si>
    <t>AKTIVNOST K100701 Izrada projektne dokumentacije</t>
  </si>
  <si>
    <t>Izvor financiranja : Prihodi za posed.namje.(652,653,663,634</t>
  </si>
  <si>
    <t>GLAVA 05 Javna rasvjeta</t>
  </si>
  <si>
    <t>PROGRAM 1005 Održavanje javne rasvjete</t>
  </si>
  <si>
    <t>AKTIVNOST A100502 Materijal za održavanje javne rasvijete</t>
  </si>
  <si>
    <t>AKTIVNOST A100503 Električna energija za javnu rasvijetu</t>
  </si>
  <si>
    <t>AKTIVNOST A100504 Usluga održavanja javne rasvijete</t>
  </si>
  <si>
    <t>AKTIVNOST A100505 RASHODI ZA UKLJUČIVANJE, ISKLJUČIVANJE JR</t>
  </si>
  <si>
    <t>AKTIVNOST K100604 Izgradnja mreže javne rasvjete</t>
  </si>
  <si>
    <t>GLAVA 06 Upravljanje javnim objektima</t>
  </si>
  <si>
    <t>PROGRAM 1005 Upravljanje javnim objektima</t>
  </si>
  <si>
    <t>AKTIVNOST A100506 Tekući izdaci za javne objekte</t>
  </si>
  <si>
    <t>PROGRAM 1007 IZRADA PROJEKTNE DOKUMENTACIJE DRUŠTVENI DOMOVI</t>
  </si>
  <si>
    <t>AKTIVNOST K100701 IZRADA PROJEKTNE DOKUMENTACIJE DRUŠTVENI D</t>
  </si>
  <si>
    <t>Izvor financiranja : prihodi i primici iz državnog proračuna</t>
  </si>
  <si>
    <t>PROGRAM 1008 PROJEKTIRANJE, UREĐENJE I OPREMANJE DJEČJEG IGR</t>
  </si>
  <si>
    <t>AKTIVNOST K100801 PROJEKTIRANJE, UREĐENJE I OPREMANJE DJEČJE</t>
  </si>
  <si>
    <t>PROGRAM 1011 REKONSTRUKCIJA PARKA TRGOVIŠĆE</t>
  </si>
  <si>
    <t>AKTIVNOST K101010 REKONSTRUKCIJA PARKA TRGOVIŠĆE</t>
  </si>
  <si>
    <t>GLAVA 07 Vodoopskrba</t>
  </si>
  <si>
    <t>PROGRAM 1006 Opskrba vodom</t>
  </si>
  <si>
    <t>AKTIVNOST K100603 Izgradnja vodov. mreže</t>
  </si>
  <si>
    <t>GLAVA 08 Kanalizacija</t>
  </si>
  <si>
    <t>PROGRAM 1006 Izgradnja kanalizacijskog sustava</t>
  </si>
  <si>
    <t>AKTIVNOST K100602 Izgradnja kanalizacije</t>
  </si>
  <si>
    <t>GLAVA 09 Groblje</t>
  </si>
  <si>
    <t>PROGRAM 1005 Mjesno groblje Hraščina</t>
  </si>
  <si>
    <t>AKTIVNOST A100506 Poslovi upravljanja i održavanja groblja</t>
  </si>
  <si>
    <t>AKTIVNOST A100507 Održavanje opreme</t>
  </si>
  <si>
    <t>PROGRAM 1006 UREĐENJE MRTVAČNICE I OKOLIŠA</t>
  </si>
  <si>
    <t>AKTIVNOST K100601 UREĐENJE MRTVAČNICE I OKOLIŠA</t>
  </si>
  <si>
    <t>GLAVA 10 Zaštita okoliša</t>
  </si>
  <si>
    <t>PROGRAM 1003 Poticanja naknada za smanjenje  otpada</t>
  </si>
  <si>
    <t>AKTIVNOST A100301 Poticanja naknada za smanjenje otpada</t>
  </si>
  <si>
    <t>PROGRAM 1004 Veterinarsko higijeničarska služba</t>
  </si>
  <si>
    <t>AKTIVNOST A100401 Veterinarsko higijeničarske usluge</t>
  </si>
  <si>
    <t>PROGRAM 1005 Sanacij divljih odlagaišta</t>
  </si>
  <si>
    <t>AKTIVNOST A100509 Sanacija divljih odlagališta</t>
  </si>
  <si>
    <t>PROGRAM 1006 Nabava spremnika - kućanstva</t>
  </si>
  <si>
    <t>AKTIVNOST K100601 NABAVA SPREMNIKA - KUĆANSTVA</t>
  </si>
  <si>
    <t>GLAVA 11 Protupožarna i civilna zaštita</t>
  </si>
  <si>
    <t>PROGRAM 1003 Protupožarna i civilna zaštita</t>
  </si>
  <si>
    <t>AKTIVNOST A100301 Donacija DVD Hrašćina Trgovišće</t>
  </si>
  <si>
    <t>AKTIVNOST A100302 Donacija GSS</t>
  </si>
  <si>
    <t>AKTIVNOST A100303 Obveze iz područja CZ</t>
  </si>
  <si>
    <t>AKTIVNOST A100304 Razvoj civilne zaštite</t>
  </si>
  <si>
    <t>GLAVA 12 Poticanje gospodarstva</t>
  </si>
  <si>
    <t>PROGRAM 1001 Provođenje Deratizacije</t>
  </si>
  <si>
    <t>AKTIVNOST A100101 Provođenje deratizacijr i dezinsekcije</t>
  </si>
  <si>
    <t>PROGRAM 1007 Poticanje razvoja poljoprivrede i malog poduzet</t>
  </si>
  <si>
    <t>AKTIVNOST A100701 Subvencije kamata poduzetničke kredite</t>
  </si>
  <si>
    <t>AKTIVNOST A100702 Subvencija kamata poljo. kretita</t>
  </si>
  <si>
    <t>AKTIVNOST A100703 Subvencija poljoprivrednicima edukacije</t>
  </si>
  <si>
    <t>GLAVA 13 Kultura</t>
  </si>
  <si>
    <t>PROGRAM 1008 Razvoj kulture</t>
  </si>
  <si>
    <t>AKTIVNOST A100801 Donacija udrugama</t>
  </si>
  <si>
    <t>AKTIVNOST A100802 Sufinanciranje čuvanja arhivske građe</t>
  </si>
  <si>
    <t>AKTIVNOST A100803 Sufinanciranje obilježja pada Meteorita</t>
  </si>
  <si>
    <t>AKTIVNOST A100804 Župa Sv. Nikole Hrašćina</t>
  </si>
  <si>
    <t>AKTIVNOST A100805 Uređenje Tematskih putova</t>
  </si>
  <si>
    <t>AKTIVNOST K100801 Obnova Mlina Tomašković</t>
  </si>
  <si>
    <t>GLAVA 14 Predškolski odgoj, obrazovanje</t>
  </si>
  <si>
    <t>PROGRAM 1001 Dječji vrtić i mala škola</t>
  </si>
  <si>
    <t>AKTIVNOST A100401 Sufinanciranje vrtića i male škole</t>
  </si>
  <si>
    <t>PROGRAM 1002 Sufinanciranje osnovnog obrazovanja</t>
  </si>
  <si>
    <t>AKTIVNOST A100201 Tekuće donacije u naravi OŠ V.Nazor PŠ Hra</t>
  </si>
  <si>
    <t>GLAVA 15 Sport i rekreacija</t>
  </si>
  <si>
    <t>PROGRAM 1009 Sufinanciranje udruga građana i donacije OŠ</t>
  </si>
  <si>
    <t>AKTIVNOST A100901 Tekuće donacije udrugama</t>
  </si>
  <si>
    <t>GLAVA 16 Socijalna skrb</t>
  </si>
  <si>
    <t>PROGRAM 1004 Potpore za obrazovanje</t>
  </si>
  <si>
    <t>AKTIVNOST A100402 Sufinaciranje cijene prijevoza učenika sre</t>
  </si>
  <si>
    <t>AKTIVNOST A100403 Stipendiranje srednjoškolaraca</t>
  </si>
  <si>
    <t>AKTIVNOST A100405 Stipendije studenata</t>
  </si>
  <si>
    <t>PROGRAM 1010 Pomoći kućanstvima, građanima i donacije udruga</t>
  </si>
  <si>
    <t>AKTIVNOST A101002 Pomoć pojedincima i obiteljima</t>
  </si>
  <si>
    <t>AKTIVNOST A101003 Poticaj djelovanju udruga</t>
  </si>
  <si>
    <t>AKTIVNOST A101004 Potpora obiteljima za novorođenčad</t>
  </si>
  <si>
    <t>AKTIVNOST A101005 Sufinaciranje školske kuhinje OŠ</t>
  </si>
  <si>
    <t>AKTIVNOST A101006 GERONTOLOŠKI  CENTAR ZAJEZDA PARTNERSTVO U</t>
  </si>
  <si>
    <t>AKTIVNOST A101007 Crveni križ Zlatar</t>
  </si>
  <si>
    <t>PROGRAM 1011 "ZAŽELI"</t>
  </si>
  <si>
    <t>AKTIVNOST A101001 ŽELIM DOSTOJANSTVENU STAROST</t>
  </si>
  <si>
    <t>Pomoći unutar općeg proračuna</t>
  </si>
  <si>
    <t>OPĆINA HRAŠČINA</t>
  </si>
  <si>
    <t>Račun</t>
  </si>
  <si>
    <t>Opis računa</t>
  </si>
  <si>
    <t xml:space="preserve">         Plan</t>
  </si>
  <si>
    <t xml:space="preserve">       Rebalans</t>
  </si>
  <si>
    <t xml:space="preserve">          Razlika</t>
  </si>
  <si>
    <t xml:space="preserve">         Index</t>
  </si>
  <si>
    <t>Funkcijska klasif. 0922 Više srednjoškolsko obrazovanje</t>
  </si>
  <si>
    <t>Izvori financiranja  11,</t>
  </si>
  <si>
    <t>AKTIVNOST: A100405 Pomoć građana -suf.smješaja učenika u uč.domu</t>
  </si>
  <si>
    <t>Primljeni zajmovi od drugih razina vlasti</t>
  </si>
  <si>
    <t>AKTIVNOST T100202 uređaji strojevi i oprema za ostale namjene</t>
  </si>
  <si>
    <t>AKTIVNOST A100295 Sudske takse i javnobilježničke pristojbe</t>
  </si>
  <si>
    <t>AKTIVNOST A100300 Vodni doprinos</t>
  </si>
  <si>
    <t>Funkcijska klasif. 0111 Izvršna i zakonodavna tijela</t>
  </si>
  <si>
    <t>AKTIVNOST A100201Donošenje i provedba akata i mjera iz djelokrug</t>
  </si>
  <si>
    <t>Funkcijska klasif.0560 Poslovi i usluge zaštite okoliša</t>
  </si>
  <si>
    <t>Funkcijska klasif. 0660 Rashodi vezani za stanovanje i kom.pogodnosti</t>
  </si>
  <si>
    <t>Funkcijska klasif. 0490 Ekonomski poslovi koji nisu drugdje svrstani</t>
  </si>
  <si>
    <t>Funkcijska klasif. 0411 Opći ekonomski i trgovački poslovi</t>
  </si>
  <si>
    <t>Funkcijska klasif. 0112 Financijski i fiskalni poslovi</t>
  </si>
  <si>
    <t>Funkcijska klasif. 0133 Ostale opće usluge</t>
  </si>
  <si>
    <t>Funkcijska klasif. 0620 Razvoj zajednice</t>
  </si>
  <si>
    <t>Funkcijska klasif. 04 EKONOMSKI POSLOVI</t>
  </si>
  <si>
    <t>Funkcijska klasif. 0460 Komunikacije</t>
  </si>
  <si>
    <t>Funkcijska klasif. 0451 Cestovni promet</t>
  </si>
  <si>
    <t>Funkcijska klasif. 0610 Razvoj stanovanja</t>
  </si>
  <si>
    <t>Funkcijska klasif. 0640 Ulična rasvjeta</t>
  </si>
  <si>
    <t>AKTIVNOST K100601 Rekonstrukcija građ.-prenam.dijela zgrade-Dom kulture u Trgovišću</t>
  </si>
  <si>
    <t>PROGRAM 1006 Rekonstrukcija građ.-prenamjena dijela zgrade-Dom kulture u Trgovišću</t>
  </si>
  <si>
    <t>AKTIVNOST K100702 Izgradnja društvenih domova-Hrašćina</t>
  </si>
  <si>
    <t>Funkcijska klasif. 0443 Građevinarstvo</t>
  </si>
  <si>
    <t>Izvor financiranja : 11</t>
  </si>
  <si>
    <t>Funkcijska klasif.. 0320 Usluge protupožarne zaštite</t>
  </si>
  <si>
    <t>Funkcijska klasif. 0360 Rashodi za javni red i sigurnost</t>
  </si>
  <si>
    <t>Funkcijska klasif. 0421 Poljoprivreda</t>
  </si>
  <si>
    <t>Funkcijska klasif. 0860 Rashodi za rekreaciju, kulturu i religiju</t>
  </si>
  <si>
    <t>Funkcijska klasif. 0840 Religijske i druge službe zajednice</t>
  </si>
  <si>
    <t>Funkcijska klasif. 0820 Služba kulture</t>
  </si>
  <si>
    <t xml:space="preserve">AKTIVNOST K100803 Obnova pilova </t>
  </si>
  <si>
    <t>AKTIVNOST K10081  Projektna dokumentacija, izgradnja (VIDIKOVAC)</t>
  </si>
  <si>
    <t>Funkcijska klasif. 0911 Predškolsko obrazovanje</t>
  </si>
  <si>
    <t>Funkcijska klasif. 0912 Osnovno obrazovanje</t>
  </si>
  <si>
    <t>funkcijska klasif. 0810 Službe rekreacije i sporta</t>
  </si>
  <si>
    <t>Funkcijska klasif. 0980 Usluge obrazovanja koje nisu drugdje svrstane</t>
  </si>
  <si>
    <t>Funkcijska klasif. 094 Visoka naobrazba</t>
  </si>
  <si>
    <t xml:space="preserve">Funkcijska klasif. 1090 Aktivnosti socijalne zaštite </t>
  </si>
  <si>
    <t>AKTIVNOST A101008 Sufinanciranje pomoćnika u nastavi</t>
  </si>
  <si>
    <t>Funkcijska klasif. 0960 Dodatne usluge u obrazovanju</t>
  </si>
  <si>
    <t>Vlastiti izvori</t>
  </si>
  <si>
    <t>ViŠAK/MANAJK PRIHODA</t>
  </si>
  <si>
    <t>VIŠAK PRIHODA IZ PRETHODNE GODINE</t>
  </si>
  <si>
    <t>MANJAK PRIHODA (PREDZNAK - IZ PRETHODNE GODINE)</t>
  </si>
  <si>
    <t>Izvor financiranja : Opći prihodi i primici (61,641,642,651), 51</t>
  </si>
  <si>
    <t>Izvor financiranja : 81 Prihodi od zaduživanja, 52</t>
  </si>
  <si>
    <t>11   Opći prihodi i primici (61,641,642,651)</t>
  </si>
  <si>
    <t>41   Prihodi za posed.namje.(652,653,663,6342</t>
  </si>
  <si>
    <t>51   Prihodi iz županijskog proračuna</t>
  </si>
  <si>
    <t>52   prihodi i primici iz državnog proračuna</t>
  </si>
  <si>
    <t>54   Prihodi i primici EU fondova (638)</t>
  </si>
  <si>
    <t>55   Pomoći od zavoda za zapošljavanje (634)</t>
  </si>
  <si>
    <t>71   Prihodi od prodaje dug.imov.</t>
  </si>
  <si>
    <t xml:space="preserve">81  Primici od financijske imovine i zaduživanja </t>
  </si>
  <si>
    <t>Izvor financiranja : 11, 52</t>
  </si>
  <si>
    <t>Izvor financiranja : Opći prihodi i primici (61,641,642,651), 41</t>
  </si>
  <si>
    <t>Izvor financiranja : Prihodi i primici EU fondova (638), 52</t>
  </si>
  <si>
    <t>Izvor financiranja : Opći prihodi i primici (61,641,642,651),52</t>
  </si>
  <si>
    <t>Izvor financiranja : Opći prihodi i primici (61,641,642,651), 52</t>
  </si>
  <si>
    <t>PROGRAM 1006 Proširenj mreže javne rasvjete (nabav adventskog vijenca)</t>
  </si>
</sst>
</file>

<file path=xl/styles.xml><?xml version="1.0" encoding="utf-8"?>
<styleSheet xmlns="http://schemas.openxmlformats.org/spreadsheetml/2006/main">
  <numFmts count="2">
    <numFmt numFmtId="44" formatCode="_-* #,##0.00\ &quot;kn&quot;_-;\-* #,##0.00\ &quot;kn&quot;_-;_-* &quot;-&quot;??\ &quot;kn&quot;_-;_-@_-"/>
    <numFmt numFmtId="43" formatCode="_-* #,##0.00\ _k_n_-;\-* #,##0.00\ _k_n_-;_-* &quot;-&quot;??\ _k_n_-;_-@_-"/>
  </numFmts>
  <fonts count="1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1" fontId="0" fillId="0" borderId="0" xfId="0" applyNumberFormat="1"/>
    <xf numFmtId="2" fontId="0" fillId="0" borderId="0" xfId="0" applyNumberFormat="1"/>
    <xf numFmtId="44" fontId="0" fillId="0" borderId="0" xfId="42" applyFont="1"/>
    <xf numFmtId="1" fontId="0" fillId="0" borderId="10" xfId="0" applyNumberFormat="1" applyBorder="1"/>
    <xf numFmtId="44" fontId="0" fillId="0" borderId="10" xfId="42" applyFont="1" applyBorder="1"/>
    <xf numFmtId="2" fontId="0" fillId="0" borderId="10" xfId="0" applyNumberFormat="1" applyBorder="1"/>
    <xf numFmtId="1" fontId="0" fillId="0" borderId="10" xfId="0" applyNumberFormat="1" applyBorder="1" applyAlignment="1">
      <alignment horizontal="left"/>
    </xf>
    <xf numFmtId="44" fontId="0" fillId="0" borderId="0" xfId="0" applyNumberFormat="1"/>
    <xf numFmtId="44" fontId="0" fillId="0" borderId="11" xfId="42" applyFont="1" applyFill="1" applyBorder="1"/>
    <xf numFmtId="43" fontId="0" fillId="0" borderId="10" xfId="42" applyNumberFormat="1" applyFont="1" applyFill="1" applyBorder="1"/>
    <xf numFmtId="43" fontId="0" fillId="0" borderId="10" xfId="42" applyNumberFormat="1" applyFont="1" applyBorder="1"/>
    <xf numFmtId="1" fontId="0" fillId="0" borderId="0" xfId="0" applyNumberFormat="1" applyBorder="1"/>
    <xf numFmtId="44" fontId="0" fillId="0" borderId="0" xfId="42" applyFont="1" applyBorder="1"/>
    <xf numFmtId="2" fontId="0" fillId="0" borderId="0" xfId="0" applyNumberFormat="1" applyBorder="1"/>
    <xf numFmtId="1" fontId="18" fillId="0" borderId="10" xfId="0" applyNumberFormat="1" applyFont="1" applyBorder="1"/>
    <xf numFmtId="1" fontId="0" fillId="0" borderId="0" xfId="0" applyNumberFormat="1" applyFill="1"/>
  </cellXfs>
  <cellStyles count="43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40% - Naglasak1" xfId="20" builtinId="3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Obič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  <cellStyle name="Valuta" xfId="42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94"/>
  <sheetViews>
    <sheetView tabSelected="1" topLeftCell="A498" zoomScale="110" zoomScaleNormal="110" workbookViewId="0">
      <selection activeCell="B489" sqref="B489"/>
    </sheetView>
  </sheetViews>
  <sheetFormatPr defaultRowHeight="15"/>
  <cols>
    <col min="1" max="1" width="12.7109375" style="1" customWidth="1"/>
    <col min="2" max="2" width="68" style="1" bestFit="1" customWidth="1"/>
    <col min="3" max="5" width="15.85546875" style="3" bestFit="1" customWidth="1"/>
    <col min="6" max="7" width="10.7109375" style="2" customWidth="1"/>
    <col min="8" max="8" width="14.28515625" bestFit="1" customWidth="1"/>
  </cols>
  <sheetData>
    <row r="1" spans="1:8">
      <c r="B1" s="1" t="s">
        <v>275</v>
      </c>
    </row>
    <row r="3" spans="1:8">
      <c r="B3" s="1" t="s">
        <v>0</v>
      </c>
    </row>
    <row r="6" spans="1:8">
      <c r="A6" s="4" t="s">
        <v>276</v>
      </c>
      <c r="B6" s="4" t="s">
        <v>277</v>
      </c>
      <c r="C6" s="5" t="s">
        <v>278</v>
      </c>
      <c r="D6" s="5" t="s">
        <v>279</v>
      </c>
      <c r="E6" s="5" t="s">
        <v>280</v>
      </c>
      <c r="F6" s="6" t="s">
        <v>281</v>
      </c>
    </row>
    <row r="7" spans="1:8">
      <c r="A7" s="4"/>
      <c r="B7" s="4"/>
      <c r="C7" s="5"/>
      <c r="D7" s="5"/>
      <c r="E7" s="5"/>
      <c r="F7" s="6"/>
    </row>
    <row r="8" spans="1:8">
      <c r="A8" s="4"/>
      <c r="B8" s="4" t="s">
        <v>1</v>
      </c>
      <c r="C8" s="5"/>
      <c r="D8" s="5"/>
      <c r="E8" s="5"/>
      <c r="F8" s="6"/>
    </row>
    <row r="9" spans="1:8">
      <c r="A9" s="4" t="s">
        <v>2</v>
      </c>
      <c r="B9" s="4" t="s">
        <v>3</v>
      </c>
      <c r="C9" s="5">
        <v>9188855</v>
      </c>
      <c r="D9" s="5">
        <f>3884939.08-170000</f>
        <v>3714939.08</v>
      </c>
      <c r="E9" s="5">
        <f>D9-C9</f>
        <v>-5473915.9199999999</v>
      </c>
      <c r="F9" s="6">
        <f>E9/C9*100</f>
        <v>-59.571251478013309</v>
      </c>
      <c r="H9" s="8"/>
    </row>
    <row r="10" spans="1:8">
      <c r="A10" s="4" t="s">
        <v>4</v>
      </c>
      <c r="B10" s="4" t="s">
        <v>5</v>
      </c>
      <c r="C10" s="5">
        <v>200000</v>
      </c>
      <c r="D10" s="5">
        <v>0</v>
      </c>
      <c r="E10" s="5">
        <f t="shared" ref="E10:E73" si="0">D10-C10</f>
        <v>-200000</v>
      </c>
      <c r="F10" s="6">
        <f t="shared" ref="F10:F73" si="1">E10/C10*100</f>
        <v>-100</v>
      </c>
      <c r="H10" s="9"/>
    </row>
    <row r="11" spans="1:8">
      <c r="A11" s="4" t="s">
        <v>6</v>
      </c>
      <c r="B11" s="4" t="s">
        <v>7</v>
      </c>
      <c r="C11" s="5">
        <v>3571510.16</v>
      </c>
      <c r="D11" s="5">
        <f>3049916.56-1590</f>
        <v>3048326.56</v>
      </c>
      <c r="E11" s="5">
        <f t="shared" si="0"/>
        <v>-523183.60000000009</v>
      </c>
      <c r="F11" s="6">
        <f t="shared" si="1"/>
        <v>-14.648806150953245</v>
      </c>
    </row>
    <row r="12" spans="1:8">
      <c r="A12" s="4" t="s">
        <v>8</v>
      </c>
      <c r="B12" s="4" t="s">
        <v>9</v>
      </c>
      <c r="C12" s="5">
        <v>5851000</v>
      </c>
      <c r="D12" s="5">
        <f>855262.5+1590</f>
        <v>856852.5</v>
      </c>
      <c r="E12" s="5">
        <f t="shared" si="0"/>
        <v>-4994147.5</v>
      </c>
      <c r="F12" s="6">
        <f t="shared" si="1"/>
        <v>-85.355452059477017</v>
      </c>
      <c r="H12" s="8"/>
    </row>
    <row r="13" spans="1:8">
      <c r="A13" s="4"/>
      <c r="B13" s="4" t="s">
        <v>10</v>
      </c>
      <c r="C13" s="5">
        <v>-33655.160000000003</v>
      </c>
      <c r="D13" s="5">
        <v>39947.519999999997</v>
      </c>
      <c r="E13" s="5">
        <f t="shared" si="0"/>
        <v>73602.679999999993</v>
      </c>
      <c r="F13" s="6">
        <f t="shared" si="1"/>
        <v>-218.696568371685</v>
      </c>
    </row>
    <row r="14" spans="1:8">
      <c r="A14" s="4"/>
      <c r="B14" s="4" t="s">
        <v>11</v>
      </c>
      <c r="C14" s="5"/>
      <c r="D14" s="5"/>
      <c r="E14" s="5">
        <f t="shared" si="0"/>
        <v>0</v>
      </c>
      <c r="F14" s="6"/>
    </row>
    <row r="15" spans="1:8">
      <c r="A15" s="4" t="s">
        <v>12</v>
      </c>
      <c r="B15" s="4" t="s">
        <v>13</v>
      </c>
      <c r="C15" s="5">
        <v>130025</v>
      </c>
      <c r="D15" s="5">
        <f>130025+170000</f>
        <v>300025</v>
      </c>
      <c r="E15" s="5">
        <f t="shared" si="0"/>
        <v>170000</v>
      </c>
      <c r="F15" s="6">
        <f t="shared" si="1"/>
        <v>130.74408767544702</v>
      </c>
    </row>
    <row r="16" spans="1:8">
      <c r="A16" s="4" t="s">
        <v>14</v>
      </c>
      <c r="B16" s="4" t="s">
        <v>15</v>
      </c>
      <c r="C16" s="5">
        <v>329862.5</v>
      </c>
      <c r="D16" s="5">
        <v>69837.5</v>
      </c>
      <c r="E16" s="5">
        <f t="shared" si="0"/>
        <v>-260025</v>
      </c>
      <c r="F16" s="6">
        <f t="shared" si="1"/>
        <v>-78.828299670317179</v>
      </c>
    </row>
    <row r="17" spans="1:6">
      <c r="A17" s="4"/>
      <c r="B17" s="4" t="s">
        <v>16</v>
      </c>
      <c r="C17" s="5">
        <v>-199837.5</v>
      </c>
      <c r="D17" s="5">
        <v>69837.5</v>
      </c>
      <c r="E17" s="5">
        <f t="shared" si="0"/>
        <v>269675</v>
      </c>
      <c r="F17" s="6">
        <f t="shared" si="1"/>
        <v>-134.94714455495088</v>
      </c>
    </row>
    <row r="18" spans="1:6">
      <c r="A18" s="4"/>
      <c r="B18" s="4" t="s">
        <v>17</v>
      </c>
      <c r="C18" s="5"/>
      <c r="D18" s="5"/>
      <c r="E18" s="5">
        <f t="shared" si="0"/>
        <v>0</v>
      </c>
      <c r="F18" s="6"/>
    </row>
    <row r="19" spans="1:6">
      <c r="A19" s="4"/>
      <c r="B19" s="4" t="s">
        <v>18</v>
      </c>
      <c r="C19" s="5">
        <v>-233492.66</v>
      </c>
      <c r="D19" s="5">
        <v>39947.519999999997</v>
      </c>
      <c r="E19" s="5">
        <f t="shared" si="0"/>
        <v>273440.18</v>
      </c>
      <c r="F19" s="6">
        <f t="shared" si="1"/>
        <v>-117.10868341642944</v>
      </c>
    </row>
    <row r="20" spans="1:6">
      <c r="A20" s="4"/>
      <c r="B20" s="4" t="s">
        <v>19</v>
      </c>
      <c r="C20" s="5">
        <v>9518880</v>
      </c>
      <c r="D20" s="5">
        <v>4014964.08</v>
      </c>
      <c r="E20" s="5">
        <f t="shared" si="0"/>
        <v>-5503915.9199999999</v>
      </c>
      <c r="F20" s="6">
        <f t="shared" si="1"/>
        <v>-57.82104533306439</v>
      </c>
    </row>
    <row r="21" spans="1:6">
      <c r="A21" s="4" t="s">
        <v>2</v>
      </c>
      <c r="B21" s="4" t="s">
        <v>20</v>
      </c>
      <c r="C21" s="5">
        <v>9188855</v>
      </c>
      <c r="D21" s="5">
        <f>3884939.08-170000</f>
        <v>3714939.08</v>
      </c>
      <c r="E21" s="5">
        <f t="shared" si="0"/>
        <v>-5473915.9199999999</v>
      </c>
      <c r="F21" s="6">
        <f t="shared" si="1"/>
        <v>-59.571251478013309</v>
      </c>
    </row>
    <row r="22" spans="1:6">
      <c r="A22" s="4" t="s">
        <v>21</v>
      </c>
      <c r="B22" s="4" t="s">
        <v>22</v>
      </c>
      <c r="C22" s="5">
        <v>2518000</v>
      </c>
      <c r="D22" s="5">
        <f>1841171.82-170000+130801.63</f>
        <v>1801973.4500000002</v>
      </c>
      <c r="E22" s="5">
        <f t="shared" si="0"/>
        <v>-716026.54999999981</v>
      </c>
      <c r="F22" s="6">
        <f t="shared" si="1"/>
        <v>-28.436320492454321</v>
      </c>
    </row>
    <row r="23" spans="1:6">
      <c r="A23" s="4" t="s">
        <v>23</v>
      </c>
      <c r="B23" s="4" t="s">
        <v>24</v>
      </c>
      <c r="C23" s="5">
        <v>2381000</v>
      </c>
      <c r="D23" s="5">
        <f>1759671.82-170000+130801.63+20000</f>
        <v>1740473.4500000002</v>
      </c>
      <c r="E23" s="5">
        <f t="shared" si="0"/>
        <v>-640526.54999999981</v>
      </c>
      <c r="F23" s="6">
        <f t="shared" si="1"/>
        <v>-26.901577068458622</v>
      </c>
    </row>
    <row r="24" spans="1:6">
      <c r="A24" s="4" t="s">
        <v>25</v>
      </c>
      <c r="B24" s="4" t="s">
        <v>26</v>
      </c>
      <c r="C24" s="5">
        <v>111000</v>
      </c>
      <c r="D24" s="5">
        <f>65000-20000</f>
        <v>45000</v>
      </c>
      <c r="E24" s="5">
        <f t="shared" si="0"/>
        <v>-66000</v>
      </c>
      <c r="F24" s="6">
        <f t="shared" si="1"/>
        <v>-59.45945945945946</v>
      </c>
    </row>
    <row r="25" spans="1:6">
      <c r="A25" s="4" t="s">
        <v>27</v>
      </c>
      <c r="B25" s="4" t="s">
        <v>28</v>
      </c>
      <c r="C25" s="5">
        <v>26000</v>
      </c>
      <c r="D25" s="5">
        <v>16500</v>
      </c>
      <c r="E25" s="5">
        <f t="shared" si="0"/>
        <v>-9500</v>
      </c>
      <c r="F25" s="6">
        <f t="shared" si="1"/>
        <v>-36.538461538461533</v>
      </c>
    </row>
    <row r="26" spans="1:6">
      <c r="A26" s="4" t="s">
        <v>29</v>
      </c>
      <c r="B26" s="4" t="s">
        <v>30</v>
      </c>
      <c r="C26" s="5">
        <v>6287820</v>
      </c>
      <c r="D26" s="5">
        <f>1741137.03-130801.63</f>
        <v>1610335.4</v>
      </c>
      <c r="E26" s="5">
        <f t="shared" si="0"/>
        <v>-4677484.5999999996</v>
      </c>
      <c r="F26" s="6">
        <f t="shared" si="1"/>
        <v>-74.389607208857754</v>
      </c>
    </row>
    <row r="27" spans="1:6">
      <c r="A27" s="4" t="s">
        <v>31</v>
      </c>
      <c r="B27" s="4" t="s">
        <v>32</v>
      </c>
      <c r="C27" s="5">
        <v>892000</v>
      </c>
      <c r="D27" s="5">
        <v>772034.37</v>
      </c>
      <c r="E27" s="5">
        <f t="shared" si="0"/>
        <v>-119965.63</v>
      </c>
      <c r="F27" s="6">
        <f t="shared" si="1"/>
        <v>-13.449061659192827</v>
      </c>
    </row>
    <row r="28" spans="1:6">
      <c r="A28" s="4" t="s">
        <v>33</v>
      </c>
      <c r="B28" s="4" t="s">
        <v>34</v>
      </c>
      <c r="C28" s="5">
        <v>246000</v>
      </c>
      <c r="D28" s="5">
        <v>85470.5</v>
      </c>
      <c r="E28" s="5">
        <f t="shared" si="0"/>
        <v>-160529.5</v>
      </c>
      <c r="F28" s="6">
        <f t="shared" si="1"/>
        <v>-65.255894308943084</v>
      </c>
    </row>
    <row r="29" spans="1:6">
      <c r="A29" s="4" t="s">
        <v>35</v>
      </c>
      <c r="B29" s="4" t="s">
        <v>36</v>
      </c>
      <c r="C29" s="5">
        <v>5149820</v>
      </c>
      <c r="D29" s="5">
        <f>883632.16-130801.63</f>
        <v>752830.53</v>
      </c>
      <c r="E29" s="5">
        <f t="shared" si="0"/>
        <v>-4396989.47</v>
      </c>
      <c r="F29" s="6">
        <f t="shared" si="1"/>
        <v>-85.381420515668509</v>
      </c>
    </row>
    <row r="30" spans="1:6">
      <c r="A30" s="4" t="s">
        <v>37</v>
      </c>
      <c r="B30" s="4" t="s">
        <v>38</v>
      </c>
      <c r="C30" s="5">
        <v>2700</v>
      </c>
      <c r="D30" s="5">
        <v>1030.23</v>
      </c>
      <c r="E30" s="5">
        <f t="shared" si="0"/>
        <v>-1669.77</v>
      </c>
      <c r="F30" s="6">
        <f t="shared" si="1"/>
        <v>-61.843333333333327</v>
      </c>
    </row>
    <row r="31" spans="1:6">
      <c r="A31" s="4" t="s">
        <v>39</v>
      </c>
      <c r="B31" s="4" t="s">
        <v>40</v>
      </c>
      <c r="C31" s="5">
        <v>100</v>
      </c>
      <c r="D31" s="5">
        <v>20.23</v>
      </c>
      <c r="E31" s="5">
        <f t="shared" si="0"/>
        <v>-79.77</v>
      </c>
      <c r="F31" s="6">
        <f t="shared" si="1"/>
        <v>-79.77</v>
      </c>
    </row>
    <row r="32" spans="1:6">
      <c r="A32" s="4" t="s">
        <v>41</v>
      </c>
      <c r="B32" s="4" t="s">
        <v>42</v>
      </c>
      <c r="C32" s="5">
        <v>2600</v>
      </c>
      <c r="D32" s="5">
        <v>1010</v>
      </c>
      <c r="E32" s="5">
        <f t="shared" si="0"/>
        <v>-1590</v>
      </c>
      <c r="F32" s="6">
        <f t="shared" si="1"/>
        <v>-61.15384615384616</v>
      </c>
    </row>
    <row r="33" spans="1:6">
      <c r="A33" s="4" t="s">
        <v>43</v>
      </c>
      <c r="B33" s="4" t="s">
        <v>44</v>
      </c>
      <c r="C33" s="5">
        <v>370335</v>
      </c>
      <c r="D33" s="5">
        <v>301600</v>
      </c>
      <c r="E33" s="5">
        <f t="shared" si="0"/>
        <v>-68735</v>
      </c>
      <c r="F33" s="6">
        <f t="shared" si="1"/>
        <v>-18.56022250124887</v>
      </c>
    </row>
    <row r="34" spans="1:6">
      <c r="A34" s="4" t="s">
        <v>45</v>
      </c>
      <c r="B34" s="4" t="s">
        <v>46</v>
      </c>
      <c r="C34" s="5">
        <v>221980</v>
      </c>
      <c r="D34" s="5">
        <v>180500</v>
      </c>
      <c r="E34" s="5">
        <f t="shared" si="0"/>
        <v>-41480</v>
      </c>
      <c r="F34" s="6">
        <f t="shared" si="1"/>
        <v>-18.686368141273988</v>
      </c>
    </row>
    <row r="35" spans="1:6">
      <c r="A35" s="4" t="s">
        <v>47</v>
      </c>
      <c r="B35" s="4" t="s">
        <v>48</v>
      </c>
      <c r="C35" s="5">
        <v>10000</v>
      </c>
      <c r="D35" s="5">
        <v>3100</v>
      </c>
      <c r="E35" s="5">
        <f t="shared" si="0"/>
        <v>-6900</v>
      </c>
      <c r="F35" s="6">
        <f t="shared" si="1"/>
        <v>-69</v>
      </c>
    </row>
    <row r="36" spans="1:6">
      <c r="A36" s="4" t="s">
        <v>49</v>
      </c>
      <c r="B36" s="4" t="s">
        <v>50</v>
      </c>
      <c r="C36" s="5">
        <v>138355</v>
      </c>
      <c r="D36" s="5">
        <v>118000</v>
      </c>
      <c r="E36" s="5">
        <f t="shared" si="0"/>
        <v>-20355</v>
      </c>
      <c r="F36" s="6">
        <f t="shared" si="1"/>
        <v>-14.712153518123666</v>
      </c>
    </row>
    <row r="37" spans="1:6">
      <c r="A37" s="4" t="s">
        <v>51</v>
      </c>
      <c r="B37" s="4" t="s">
        <v>52</v>
      </c>
      <c r="C37" s="5">
        <v>10000</v>
      </c>
      <c r="D37" s="5">
        <v>0</v>
      </c>
      <c r="E37" s="5">
        <f t="shared" si="0"/>
        <v>-10000</v>
      </c>
      <c r="F37" s="6">
        <f t="shared" si="1"/>
        <v>-100</v>
      </c>
    </row>
    <row r="38" spans="1:6">
      <c r="A38" s="4" t="s">
        <v>53</v>
      </c>
      <c r="B38" s="4" t="s">
        <v>54</v>
      </c>
      <c r="C38" s="5">
        <v>10000</v>
      </c>
      <c r="D38" s="5">
        <v>0</v>
      </c>
      <c r="E38" s="5">
        <f t="shared" si="0"/>
        <v>-10000</v>
      </c>
      <c r="F38" s="6">
        <f t="shared" si="1"/>
        <v>-100</v>
      </c>
    </row>
    <row r="39" spans="1:6">
      <c r="A39" s="4" t="s">
        <v>4</v>
      </c>
      <c r="B39" s="4" t="s">
        <v>55</v>
      </c>
      <c r="C39" s="5">
        <v>200000</v>
      </c>
      <c r="D39" s="5">
        <v>0</v>
      </c>
      <c r="E39" s="5">
        <f t="shared" si="0"/>
        <v>-200000</v>
      </c>
      <c r="F39" s="6">
        <f t="shared" si="1"/>
        <v>-100</v>
      </c>
    </row>
    <row r="40" spans="1:6">
      <c r="A40" s="4" t="s">
        <v>56</v>
      </c>
      <c r="B40" s="4" t="s">
        <v>57</v>
      </c>
      <c r="C40" s="5">
        <v>200000</v>
      </c>
      <c r="D40" s="5">
        <v>0</v>
      </c>
      <c r="E40" s="5">
        <f t="shared" si="0"/>
        <v>-200000</v>
      </c>
      <c r="F40" s="6">
        <f t="shared" si="1"/>
        <v>-100</v>
      </c>
    </row>
    <row r="41" spans="1:6">
      <c r="A41" s="4" t="s">
        <v>58</v>
      </c>
      <c r="B41" s="4" t="s">
        <v>59</v>
      </c>
      <c r="C41" s="5">
        <v>200000</v>
      </c>
      <c r="D41" s="5">
        <v>0</v>
      </c>
      <c r="E41" s="5">
        <f t="shared" si="0"/>
        <v>-200000</v>
      </c>
      <c r="F41" s="6">
        <f t="shared" si="1"/>
        <v>-100</v>
      </c>
    </row>
    <row r="42" spans="1:6">
      <c r="A42" s="4" t="s">
        <v>12</v>
      </c>
      <c r="B42" s="4" t="s">
        <v>60</v>
      </c>
      <c r="C42" s="5">
        <v>130025</v>
      </c>
      <c r="D42" s="5">
        <v>300025</v>
      </c>
      <c r="E42" s="5">
        <f t="shared" si="0"/>
        <v>170000</v>
      </c>
      <c r="F42" s="6">
        <f t="shared" si="1"/>
        <v>130.74408767544702</v>
      </c>
    </row>
    <row r="43" spans="1:6">
      <c r="A43" s="4" t="s">
        <v>61</v>
      </c>
      <c r="B43" s="4" t="s">
        <v>62</v>
      </c>
      <c r="C43" s="5">
        <v>130025</v>
      </c>
      <c r="D43" s="5">
        <v>300025</v>
      </c>
      <c r="E43" s="5">
        <f t="shared" si="0"/>
        <v>170000</v>
      </c>
      <c r="F43" s="6">
        <f t="shared" si="1"/>
        <v>130.74408767544702</v>
      </c>
    </row>
    <row r="44" spans="1:6">
      <c r="A44" s="4" t="s">
        <v>63</v>
      </c>
      <c r="B44" s="4" t="s">
        <v>64</v>
      </c>
      <c r="C44" s="5">
        <v>130025</v>
      </c>
      <c r="D44" s="5">
        <v>130025</v>
      </c>
      <c r="E44" s="5">
        <f t="shared" si="0"/>
        <v>0</v>
      </c>
      <c r="F44" s="6">
        <f t="shared" si="1"/>
        <v>0</v>
      </c>
    </row>
    <row r="45" spans="1:6">
      <c r="A45" s="7">
        <v>847</v>
      </c>
      <c r="B45" s="4" t="s">
        <v>285</v>
      </c>
      <c r="C45" s="5"/>
      <c r="D45" s="5">
        <v>170000</v>
      </c>
      <c r="E45" s="5">
        <f t="shared" si="0"/>
        <v>170000</v>
      </c>
      <c r="F45" s="6"/>
    </row>
    <row r="46" spans="1:6">
      <c r="A46" s="4"/>
      <c r="B46" s="4" t="s">
        <v>65</v>
      </c>
      <c r="C46" s="5">
        <v>9752372.6600000001</v>
      </c>
      <c r="D46" s="5">
        <v>3975016.56</v>
      </c>
      <c r="E46" s="5">
        <f t="shared" si="0"/>
        <v>-5777356.0999999996</v>
      </c>
      <c r="F46" s="6">
        <f t="shared" si="1"/>
        <v>-59.240518194061707</v>
      </c>
    </row>
    <row r="47" spans="1:6">
      <c r="A47" s="4"/>
      <c r="B47" s="4"/>
      <c r="C47" s="5"/>
      <c r="D47" s="5"/>
      <c r="E47" s="5">
        <f t="shared" si="0"/>
        <v>0</v>
      </c>
      <c r="F47" s="6"/>
    </row>
    <row r="48" spans="1:6">
      <c r="A48" s="4" t="s">
        <v>6</v>
      </c>
      <c r="B48" s="4" t="s">
        <v>66</v>
      </c>
      <c r="C48" s="5">
        <v>3571510.16</v>
      </c>
      <c r="D48" s="5">
        <f>3049916.56-1590</f>
        <v>3048326.56</v>
      </c>
      <c r="E48" s="5">
        <f t="shared" si="0"/>
        <v>-523183.60000000009</v>
      </c>
      <c r="F48" s="6">
        <f t="shared" si="1"/>
        <v>-14.648806150953245</v>
      </c>
    </row>
    <row r="49" spans="1:6">
      <c r="A49" s="4" t="s">
        <v>67</v>
      </c>
      <c r="B49" s="4" t="s">
        <v>68</v>
      </c>
      <c r="C49" s="5">
        <v>1052558</v>
      </c>
      <c r="D49" s="5">
        <v>1049008</v>
      </c>
      <c r="E49" s="5">
        <f t="shared" si="0"/>
        <v>-3550</v>
      </c>
      <c r="F49" s="6">
        <f t="shared" si="1"/>
        <v>-0.33727357542292208</v>
      </c>
    </row>
    <row r="50" spans="1:6">
      <c r="A50" s="4" t="s">
        <v>69</v>
      </c>
      <c r="B50" s="4" t="s">
        <v>68</v>
      </c>
      <c r="C50" s="5">
        <v>872500</v>
      </c>
      <c r="D50" s="5">
        <v>854100</v>
      </c>
      <c r="E50" s="5">
        <f t="shared" si="0"/>
        <v>-18400</v>
      </c>
      <c r="F50" s="6">
        <f t="shared" si="1"/>
        <v>-2.1088825214899716</v>
      </c>
    </row>
    <row r="51" spans="1:6">
      <c r="A51" s="4" t="s">
        <v>70</v>
      </c>
      <c r="B51" s="4" t="s">
        <v>71</v>
      </c>
      <c r="C51" s="5">
        <v>54000</v>
      </c>
      <c r="D51" s="5">
        <v>54000</v>
      </c>
      <c r="E51" s="5">
        <f t="shared" si="0"/>
        <v>0</v>
      </c>
      <c r="F51" s="6">
        <f t="shared" si="1"/>
        <v>0</v>
      </c>
    </row>
    <row r="52" spans="1:6">
      <c r="A52" s="4" t="s">
        <v>72</v>
      </c>
      <c r="B52" s="4" t="s">
        <v>73</v>
      </c>
      <c r="C52" s="5">
        <v>126058</v>
      </c>
      <c r="D52" s="5">
        <v>140908</v>
      </c>
      <c r="E52" s="5">
        <f t="shared" si="0"/>
        <v>14850</v>
      </c>
      <c r="F52" s="6">
        <f t="shared" si="1"/>
        <v>11.780291611797743</v>
      </c>
    </row>
    <row r="53" spans="1:6">
      <c r="A53" s="4" t="s">
        <v>74</v>
      </c>
      <c r="B53" s="4" t="s">
        <v>75</v>
      </c>
      <c r="C53" s="5">
        <v>1826942.16</v>
      </c>
      <c r="D53" s="5">
        <f>1382175.84-1590-3000</f>
        <v>1377585.84</v>
      </c>
      <c r="E53" s="5">
        <f t="shared" si="0"/>
        <v>-449356.31999999983</v>
      </c>
      <c r="F53" s="6">
        <f t="shared" si="1"/>
        <v>-24.596089019041514</v>
      </c>
    </row>
    <row r="54" spans="1:6">
      <c r="A54" s="4" t="s">
        <v>76</v>
      </c>
      <c r="B54" s="4" t="s">
        <v>77</v>
      </c>
      <c r="C54" s="5">
        <v>153675</v>
      </c>
      <c r="D54" s="5">
        <v>103600</v>
      </c>
      <c r="E54" s="5">
        <f t="shared" si="0"/>
        <v>-50075</v>
      </c>
      <c r="F54" s="6">
        <f t="shared" si="1"/>
        <v>-32.585000813404911</v>
      </c>
    </row>
    <row r="55" spans="1:6">
      <c r="A55" s="4" t="s">
        <v>78</v>
      </c>
      <c r="B55" s="4" t="s">
        <v>79</v>
      </c>
      <c r="C55" s="5">
        <v>392162.66</v>
      </c>
      <c r="D55" s="5">
        <f>258398-3000</f>
        <v>255398</v>
      </c>
      <c r="E55" s="5">
        <f t="shared" si="0"/>
        <v>-136764.65999999997</v>
      </c>
      <c r="F55" s="6">
        <f t="shared" si="1"/>
        <v>-34.87447275066932</v>
      </c>
    </row>
    <row r="56" spans="1:6">
      <c r="A56" s="4" t="s">
        <v>80</v>
      </c>
      <c r="B56" s="4" t="s">
        <v>81</v>
      </c>
      <c r="C56" s="5">
        <v>1046244.5</v>
      </c>
      <c r="D56" s="5">
        <f>862798.88-1590</f>
        <v>861208.88</v>
      </c>
      <c r="E56" s="5">
        <f t="shared" si="0"/>
        <v>-185035.62</v>
      </c>
      <c r="F56" s="6">
        <f t="shared" si="1"/>
        <v>-17.685695838783381</v>
      </c>
    </row>
    <row r="57" spans="1:6">
      <c r="A57" s="4" t="s">
        <v>82</v>
      </c>
      <c r="B57" s="4" t="s">
        <v>83</v>
      </c>
      <c r="C57" s="5">
        <v>234860</v>
      </c>
      <c r="D57" s="5">
        <v>157378.96</v>
      </c>
      <c r="E57" s="5">
        <f t="shared" si="0"/>
        <v>-77481.040000000008</v>
      </c>
      <c r="F57" s="6">
        <f t="shared" si="1"/>
        <v>-32.990309120327005</v>
      </c>
    </row>
    <row r="58" spans="1:6">
      <c r="A58" s="4" t="s">
        <v>84</v>
      </c>
      <c r="B58" s="4" t="s">
        <v>85</v>
      </c>
      <c r="C58" s="5">
        <v>19200</v>
      </c>
      <c r="D58" s="5">
        <v>11950</v>
      </c>
      <c r="E58" s="5">
        <f t="shared" si="0"/>
        <v>-7250</v>
      </c>
      <c r="F58" s="6">
        <f t="shared" si="1"/>
        <v>-37.760416666666671</v>
      </c>
    </row>
    <row r="59" spans="1:6">
      <c r="A59" s="4" t="s">
        <v>86</v>
      </c>
      <c r="B59" s="4" t="s">
        <v>87</v>
      </c>
      <c r="C59" s="5">
        <v>5000</v>
      </c>
      <c r="D59" s="5">
        <v>2500</v>
      </c>
      <c r="E59" s="5">
        <f t="shared" si="0"/>
        <v>-2500</v>
      </c>
      <c r="F59" s="6">
        <f t="shared" si="1"/>
        <v>-50</v>
      </c>
    </row>
    <row r="60" spans="1:6">
      <c r="A60" s="4" t="s">
        <v>88</v>
      </c>
      <c r="B60" s="4" t="s">
        <v>89</v>
      </c>
      <c r="C60" s="5">
        <v>14200</v>
      </c>
      <c r="D60" s="5">
        <v>9450</v>
      </c>
      <c r="E60" s="5">
        <f t="shared" si="0"/>
        <v>-4750</v>
      </c>
      <c r="F60" s="6">
        <f t="shared" si="1"/>
        <v>-33.450704225352112</v>
      </c>
    </row>
    <row r="61" spans="1:6">
      <c r="A61" s="4" t="s">
        <v>90</v>
      </c>
      <c r="B61" s="4" t="s">
        <v>91</v>
      </c>
      <c r="C61" s="5">
        <v>6000</v>
      </c>
      <c r="D61" s="5">
        <v>0</v>
      </c>
      <c r="E61" s="5">
        <f t="shared" si="0"/>
        <v>-6000</v>
      </c>
      <c r="F61" s="6">
        <f t="shared" si="1"/>
        <v>-100</v>
      </c>
    </row>
    <row r="62" spans="1:6">
      <c r="A62" s="4" t="s">
        <v>92</v>
      </c>
      <c r="B62" s="4" t="s">
        <v>93</v>
      </c>
      <c r="C62" s="5">
        <v>6000</v>
      </c>
      <c r="D62" s="5">
        <v>0</v>
      </c>
      <c r="E62" s="5">
        <f t="shared" si="0"/>
        <v>-6000</v>
      </c>
      <c r="F62" s="6">
        <f t="shared" si="1"/>
        <v>-100</v>
      </c>
    </row>
    <row r="63" spans="1:6">
      <c r="A63" s="4" t="s">
        <v>94</v>
      </c>
      <c r="B63" s="4" t="s">
        <v>95</v>
      </c>
      <c r="C63" s="5">
        <v>300800</v>
      </c>
      <c r="D63" s="5">
        <v>306474.61</v>
      </c>
      <c r="E63" s="5">
        <f t="shared" si="0"/>
        <v>5674.609999999986</v>
      </c>
      <c r="F63" s="6">
        <f t="shared" si="1"/>
        <v>1.8865059840425487</v>
      </c>
    </row>
    <row r="64" spans="1:6">
      <c r="A64" s="4" t="s">
        <v>96</v>
      </c>
      <c r="B64" s="4" t="s">
        <v>97</v>
      </c>
      <c r="C64" s="5">
        <v>290800</v>
      </c>
      <c r="D64" s="5">
        <v>293100</v>
      </c>
      <c r="E64" s="5">
        <f t="shared" si="0"/>
        <v>2300</v>
      </c>
      <c r="F64" s="6">
        <f t="shared" si="1"/>
        <v>0.7909215955983494</v>
      </c>
    </row>
    <row r="65" spans="1:6">
      <c r="A65" s="4" t="s">
        <v>98</v>
      </c>
      <c r="B65" s="4" t="s">
        <v>274</v>
      </c>
      <c r="C65" s="5">
        <v>10000</v>
      </c>
      <c r="D65" s="5">
        <v>13374.61</v>
      </c>
      <c r="E65" s="5">
        <f t="shared" si="0"/>
        <v>3374.6100000000006</v>
      </c>
      <c r="F65" s="6">
        <f t="shared" si="1"/>
        <v>33.746100000000006</v>
      </c>
    </row>
    <row r="66" spans="1:6">
      <c r="A66" s="4" t="s">
        <v>99</v>
      </c>
      <c r="B66" s="4" t="s">
        <v>100</v>
      </c>
      <c r="C66" s="5">
        <v>164500</v>
      </c>
      <c r="D66" s="5">
        <f>134810.61+3000</f>
        <v>137810.60999999999</v>
      </c>
      <c r="E66" s="5">
        <f t="shared" si="0"/>
        <v>-26689.390000000014</v>
      </c>
      <c r="F66" s="6">
        <f t="shared" si="1"/>
        <v>-16.22455319148937</v>
      </c>
    </row>
    <row r="67" spans="1:6">
      <c r="A67" s="4" t="s">
        <v>101</v>
      </c>
      <c r="B67" s="4" t="s">
        <v>102</v>
      </c>
      <c r="C67" s="5">
        <v>164500</v>
      </c>
      <c r="D67" s="5">
        <f>134810.61+3000</f>
        <v>137810.60999999999</v>
      </c>
      <c r="E67" s="5">
        <f t="shared" si="0"/>
        <v>-26689.390000000014</v>
      </c>
      <c r="F67" s="6">
        <f t="shared" si="1"/>
        <v>-16.22455319148937</v>
      </c>
    </row>
    <row r="68" spans="1:6">
      <c r="A68" s="4" t="s">
        <v>103</v>
      </c>
      <c r="B68" s="4" t="s">
        <v>104</v>
      </c>
      <c r="C68" s="5">
        <v>201510</v>
      </c>
      <c r="D68" s="5">
        <v>165497.5</v>
      </c>
      <c r="E68" s="5">
        <f t="shared" si="0"/>
        <v>-36012.5</v>
      </c>
      <c r="F68" s="6">
        <f t="shared" si="1"/>
        <v>-17.871321522505088</v>
      </c>
    </row>
    <row r="69" spans="1:6">
      <c r="A69" s="4" t="s">
        <v>105</v>
      </c>
      <c r="B69" s="4" t="s">
        <v>106</v>
      </c>
      <c r="C69" s="5">
        <v>181510</v>
      </c>
      <c r="D69" s="5">
        <v>155497.5</v>
      </c>
      <c r="E69" s="5">
        <f t="shared" si="0"/>
        <v>-26012.5</v>
      </c>
      <c r="F69" s="6">
        <f t="shared" si="1"/>
        <v>-14.331166326924135</v>
      </c>
    </row>
    <row r="70" spans="1:6">
      <c r="A70" s="4" t="s">
        <v>107</v>
      </c>
      <c r="B70" s="4" t="s">
        <v>108</v>
      </c>
      <c r="C70" s="5">
        <v>20000</v>
      </c>
      <c r="D70" s="5">
        <v>10000</v>
      </c>
      <c r="E70" s="5">
        <f t="shared" si="0"/>
        <v>-10000</v>
      </c>
      <c r="F70" s="6">
        <f t="shared" si="1"/>
        <v>-50</v>
      </c>
    </row>
    <row r="71" spans="1:6">
      <c r="A71" s="4" t="s">
        <v>8</v>
      </c>
      <c r="B71" s="4" t="s">
        <v>109</v>
      </c>
      <c r="C71" s="5">
        <v>5851000</v>
      </c>
      <c r="D71" s="5">
        <f>855262.5+1590</f>
        <v>856852.5</v>
      </c>
      <c r="E71" s="5">
        <f t="shared" si="0"/>
        <v>-4994147.5</v>
      </c>
      <c r="F71" s="6">
        <f t="shared" si="1"/>
        <v>-85.355452059477017</v>
      </c>
    </row>
    <row r="72" spans="1:6">
      <c r="A72" s="4" t="s">
        <v>110</v>
      </c>
      <c r="B72" s="4" t="s">
        <v>111</v>
      </c>
      <c r="C72" s="5">
        <v>3851000</v>
      </c>
      <c r="D72" s="5">
        <f>726637.5+1590</f>
        <v>728227.5</v>
      </c>
      <c r="E72" s="5">
        <f t="shared" si="0"/>
        <v>-3122772.5</v>
      </c>
      <c r="F72" s="6">
        <f t="shared" si="1"/>
        <v>-81.089911711243829</v>
      </c>
    </row>
    <row r="73" spans="1:6">
      <c r="A73" s="4" t="s">
        <v>112</v>
      </c>
      <c r="B73" s="4" t="s">
        <v>113</v>
      </c>
      <c r="C73" s="5">
        <v>3560000</v>
      </c>
      <c r="D73" s="5">
        <v>522175.34</v>
      </c>
      <c r="E73" s="5">
        <f t="shared" si="0"/>
        <v>-3037824.66</v>
      </c>
      <c r="F73" s="6">
        <f t="shared" si="1"/>
        <v>-85.332153370786529</v>
      </c>
    </row>
    <row r="74" spans="1:6">
      <c r="A74" s="4" t="s">
        <v>114</v>
      </c>
      <c r="B74" s="4" t="s">
        <v>115</v>
      </c>
      <c r="C74" s="5">
        <v>155000</v>
      </c>
      <c r="D74" s="5">
        <f>118462.16+1590</f>
        <v>120052.16</v>
      </c>
      <c r="E74" s="5">
        <f t="shared" ref="E74:E148" si="2">D74-C74</f>
        <v>-34947.839999999997</v>
      </c>
      <c r="F74" s="6">
        <f t="shared" ref="F74:F148" si="3">E74/C74*100</f>
        <v>-22.546993548387096</v>
      </c>
    </row>
    <row r="75" spans="1:6">
      <c r="A75" s="4" t="s">
        <v>116</v>
      </c>
      <c r="B75" s="4" t="s">
        <v>117</v>
      </c>
      <c r="C75" s="5">
        <v>136000</v>
      </c>
      <c r="D75" s="5">
        <v>86000</v>
      </c>
      <c r="E75" s="5">
        <f t="shared" si="2"/>
        <v>-50000</v>
      </c>
      <c r="F75" s="6">
        <f t="shared" si="3"/>
        <v>-36.764705882352942</v>
      </c>
    </row>
    <row r="76" spans="1:6">
      <c r="A76" s="4" t="s">
        <v>118</v>
      </c>
      <c r="B76" s="4" t="s">
        <v>119</v>
      </c>
      <c r="C76" s="5">
        <v>2000000</v>
      </c>
      <c r="D76" s="5">
        <v>128625</v>
      </c>
      <c r="E76" s="5">
        <f t="shared" si="2"/>
        <v>-1871375</v>
      </c>
      <c r="F76" s="6">
        <f t="shared" si="3"/>
        <v>-93.568749999999994</v>
      </c>
    </row>
    <row r="77" spans="1:6">
      <c r="A77" s="4" t="s">
        <v>120</v>
      </c>
      <c r="B77" s="4" t="s">
        <v>121</v>
      </c>
      <c r="C77" s="5">
        <v>2000000</v>
      </c>
      <c r="D77" s="5">
        <v>128625</v>
      </c>
      <c r="E77" s="5">
        <f t="shared" si="2"/>
        <v>-1871375</v>
      </c>
      <c r="F77" s="6">
        <f t="shared" si="3"/>
        <v>-93.568749999999994</v>
      </c>
    </row>
    <row r="78" spans="1:6">
      <c r="A78" s="4" t="s">
        <v>14</v>
      </c>
      <c r="B78" s="4" t="s">
        <v>122</v>
      </c>
      <c r="C78" s="5">
        <v>329862.5</v>
      </c>
      <c r="D78" s="5">
        <v>69837.5</v>
      </c>
      <c r="E78" s="5">
        <f t="shared" si="2"/>
        <v>-260025</v>
      </c>
      <c r="F78" s="6">
        <f t="shared" si="3"/>
        <v>-78.828299670317179</v>
      </c>
    </row>
    <row r="79" spans="1:6">
      <c r="A79" s="4" t="s">
        <v>123</v>
      </c>
      <c r="B79" s="4" t="s">
        <v>124</v>
      </c>
      <c r="C79" s="5">
        <v>329862.5</v>
      </c>
      <c r="D79" s="5">
        <v>69837.5</v>
      </c>
      <c r="E79" s="5">
        <f t="shared" si="2"/>
        <v>-260025</v>
      </c>
      <c r="F79" s="6">
        <f t="shared" si="3"/>
        <v>-78.828299670317179</v>
      </c>
    </row>
    <row r="80" spans="1:6">
      <c r="A80" s="4" t="s">
        <v>125</v>
      </c>
      <c r="B80" s="4" t="s">
        <v>126</v>
      </c>
      <c r="C80" s="5">
        <v>329862.5</v>
      </c>
      <c r="D80" s="5">
        <v>69837.5</v>
      </c>
      <c r="E80" s="5">
        <f t="shared" si="2"/>
        <v>-260025</v>
      </c>
      <c r="F80" s="6">
        <f t="shared" si="3"/>
        <v>-78.828299670317179</v>
      </c>
    </row>
    <row r="81" spans="1:6">
      <c r="A81" s="4"/>
      <c r="B81" s="4" t="s">
        <v>11</v>
      </c>
      <c r="C81" s="5"/>
      <c r="D81" s="5"/>
      <c r="E81" s="5">
        <f t="shared" si="2"/>
        <v>0</v>
      </c>
      <c r="F81" s="6"/>
    </row>
    <row r="82" spans="1:6">
      <c r="A82" s="4" t="s">
        <v>12</v>
      </c>
      <c r="B82" s="4" t="s">
        <v>60</v>
      </c>
      <c r="C82" s="5">
        <v>130025</v>
      </c>
      <c r="D82" s="5">
        <f>130025+170000</f>
        <v>300025</v>
      </c>
      <c r="E82" s="5">
        <f t="shared" si="2"/>
        <v>170000</v>
      </c>
      <c r="F82" s="6">
        <f t="shared" si="3"/>
        <v>130.74408767544702</v>
      </c>
    </row>
    <row r="83" spans="1:6">
      <c r="A83" s="4" t="s">
        <v>61</v>
      </c>
      <c r="B83" s="4" t="s">
        <v>62</v>
      </c>
      <c r="C83" s="5">
        <v>130025</v>
      </c>
      <c r="D83" s="5">
        <f>130025+170000</f>
        <v>300025</v>
      </c>
      <c r="E83" s="5">
        <f t="shared" si="2"/>
        <v>170000</v>
      </c>
      <c r="F83" s="6">
        <f t="shared" si="3"/>
        <v>130.74408767544702</v>
      </c>
    </row>
    <row r="84" spans="1:6">
      <c r="A84" s="4" t="s">
        <v>63</v>
      </c>
      <c r="B84" s="4" t="s">
        <v>64</v>
      </c>
      <c r="C84" s="5">
        <v>130025</v>
      </c>
      <c r="D84" s="5">
        <v>130025</v>
      </c>
      <c r="E84" s="5">
        <f t="shared" ref="E84" si="4">D84-C84</f>
        <v>0</v>
      </c>
      <c r="F84" s="6">
        <f t="shared" ref="F84" si="5">E84/C84*100</f>
        <v>0</v>
      </c>
    </row>
    <row r="85" spans="1:6">
      <c r="A85" s="7">
        <v>847</v>
      </c>
      <c r="B85" s="4" t="s">
        <v>285</v>
      </c>
      <c r="C85" s="5"/>
      <c r="D85" s="5">
        <v>170000</v>
      </c>
      <c r="E85" s="5">
        <f t="shared" ref="E85:E90" si="6">D85-C85</f>
        <v>170000</v>
      </c>
      <c r="F85" s="6"/>
    </row>
    <row r="86" spans="1:6">
      <c r="A86" s="4"/>
      <c r="B86" s="4" t="s">
        <v>127</v>
      </c>
      <c r="C86" s="5"/>
      <c r="D86" s="5"/>
      <c r="E86" s="5">
        <f t="shared" si="6"/>
        <v>0</v>
      </c>
      <c r="F86" s="6"/>
    </row>
    <row r="87" spans="1:6">
      <c r="A87" s="7">
        <v>9</v>
      </c>
      <c r="B87" s="4" t="s">
        <v>324</v>
      </c>
      <c r="C87" s="5"/>
      <c r="D87" s="5">
        <v>-39947.519999999997</v>
      </c>
      <c r="E87" s="5">
        <f t="shared" si="6"/>
        <v>-39947.519999999997</v>
      </c>
      <c r="F87" s="6"/>
    </row>
    <row r="88" spans="1:6">
      <c r="A88" s="7">
        <v>922</v>
      </c>
      <c r="B88" s="4" t="s">
        <v>325</v>
      </c>
      <c r="C88" s="5"/>
      <c r="D88" s="5">
        <v>-39947.519999999997</v>
      </c>
      <c r="E88" s="5">
        <f t="shared" si="6"/>
        <v>-39947.519999999997</v>
      </c>
      <c r="F88" s="6"/>
    </row>
    <row r="89" spans="1:6">
      <c r="A89" s="7">
        <v>9221</v>
      </c>
      <c r="B89" s="4" t="s">
        <v>326</v>
      </c>
      <c r="C89" s="5"/>
      <c r="D89" s="5">
        <v>0</v>
      </c>
      <c r="E89" s="5">
        <f t="shared" si="6"/>
        <v>0</v>
      </c>
      <c r="F89" s="6"/>
    </row>
    <row r="90" spans="1:6">
      <c r="A90" s="7">
        <v>9222</v>
      </c>
      <c r="B90" s="4" t="s">
        <v>327</v>
      </c>
      <c r="C90" s="5"/>
      <c r="D90" s="5">
        <v>-39947.519999999997</v>
      </c>
      <c r="E90" s="5">
        <f t="shared" si="6"/>
        <v>-39947.519999999997</v>
      </c>
      <c r="F90" s="6"/>
    </row>
    <row r="91" spans="1:6">
      <c r="A91" s="4"/>
      <c r="B91" s="4" t="s">
        <v>128</v>
      </c>
      <c r="C91" s="5"/>
      <c r="D91" s="5"/>
      <c r="E91" s="5"/>
      <c r="F91" s="6"/>
    </row>
    <row r="92" spans="1:6">
      <c r="A92" s="4"/>
      <c r="B92" s="4" t="s">
        <v>0</v>
      </c>
      <c r="C92" s="5"/>
      <c r="D92" s="5"/>
      <c r="E92" s="5"/>
      <c r="F92" s="6"/>
    </row>
    <row r="93" spans="1:6">
      <c r="A93" s="4"/>
      <c r="B93" s="4"/>
      <c r="C93" s="5"/>
      <c r="D93" s="5"/>
      <c r="E93" s="5"/>
      <c r="F93" s="6"/>
    </row>
    <row r="94" spans="1:6">
      <c r="A94" s="4"/>
      <c r="B94" s="4" t="s">
        <v>129</v>
      </c>
      <c r="C94" s="5">
        <v>9752372.6600000001</v>
      </c>
      <c r="D94" s="5">
        <v>3975016.56</v>
      </c>
      <c r="E94" s="5">
        <f t="shared" si="2"/>
        <v>-5777356.0999999996</v>
      </c>
      <c r="F94" s="6">
        <f t="shared" si="3"/>
        <v>-59.240518194061707</v>
      </c>
    </row>
    <row r="95" spans="1:6">
      <c r="A95" s="4"/>
      <c r="B95" s="4" t="s">
        <v>131</v>
      </c>
      <c r="C95" s="5">
        <v>9752372.6600000001</v>
      </c>
      <c r="D95" s="5">
        <v>3975016.56</v>
      </c>
      <c r="E95" s="5">
        <f t="shared" si="2"/>
        <v>-5777356.0999999996</v>
      </c>
      <c r="F95" s="6">
        <f t="shared" si="3"/>
        <v>-59.240518194061707</v>
      </c>
    </row>
    <row r="96" spans="1:6">
      <c r="A96" s="4"/>
      <c r="B96" s="4" t="s">
        <v>132</v>
      </c>
      <c r="C96" s="5">
        <v>213250</v>
      </c>
      <c r="D96" s="5">
        <v>133716.46</v>
      </c>
      <c r="E96" s="5">
        <f t="shared" si="2"/>
        <v>-79533.540000000008</v>
      </c>
      <c r="F96" s="6">
        <f t="shared" si="3"/>
        <v>-37.295915592028138</v>
      </c>
    </row>
    <row r="97" spans="1:6">
      <c r="A97" s="4"/>
      <c r="B97" s="4" t="s">
        <v>133</v>
      </c>
      <c r="C97" s="5">
        <v>213250</v>
      </c>
      <c r="D97" s="5">
        <v>133716.46</v>
      </c>
      <c r="E97" s="5">
        <f t="shared" si="2"/>
        <v>-79533.540000000008</v>
      </c>
      <c r="F97" s="6">
        <f t="shared" si="3"/>
        <v>-37.295915592028138</v>
      </c>
    </row>
    <row r="98" spans="1:6">
      <c r="A98" s="4"/>
      <c r="B98" s="4" t="s">
        <v>134</v>
      </c>
      <c r="C98" s="5">
        <v>181600</v>
      </c>
      <c r="D98" s="5">
        <v>108474.64</v>
      </c>
      <c r="E98" s="5">
        <f t="shared" si="2"/>
        <v>-73125.36</v>
      </c>
      <c r="F98" s="6">
        <f t="shared" si="3"/>
        <v>-40.267268722466959</v>
      </c>
    </row>
    <row r="99" spans="1:6">
      <c r="A99" s="4"/>
      <c r="B99" s="4" t="s">
        <v>289</v>
      </c>
      <c r="C99" s="5">
        <v>181600</v>
      </c>
      <c r="D99" s="5">
        <v>108474.64</v>
      </c>
      <c r="E99" s="5">
        <f t="shared" ref="E99" si="7">D99-C99</f>
        <v>-73125.36</v>
      </c>
      <c r="F99" s="6">
        <f t="shared" ref="F99" si="8">E99/C99*100</f>
        <v>-40.267268722466959</v>
      </c>
    </row>
    <row r="100" spans="1:6">
      <c r="A100" s="4" t="s">
        <v>6</v>
      </c>
      <c r="B100" s="4" t="s">
        <v>66</v>
      </c>
      <c r="C100" s="5">
        <v>181600</v>
      </c>
      <c r="D100" s="5">
        <v>108474.64</v>
      </c>
      <c r="E100" s="5">
        <f t="shared" si="2"/>
        <v>-73125.36</v>
      </c>
      <c r="F100" s="6">
        <f t="shared" si="3"/>
        <v>-40.267268722466959</v>
      </c>
    </row>
    <row r="101" spans="1:6">
      <c r="A101" s="4" t="s">
        <v>74</v>
      </c>
      <c r="B101" s="4" t="s">
        <v>75</v>
      </c>
      <c r="C101" s="5">
        <v>181600</v>
      </c>
      <c r="D101" s="5">
        <v>108474.64</v>
      </c>
      <c r="E101" s="5">
        <f t="shared" si="2"/>
        <v>-73125.36</v>
      </c>
      <c r="F101" s="6">
        <f t="shared" si="3"/>
        <v>-40.267268722466959</v>
      </c>
    </row>
    <row r="102" spans="1:6">
      <c r="A102" s="4" t="s">
        <v>76</v>
      </c>
      <c r="B102" s="4" t="s">
        <v>77</v>
      </c>
      <c r="C102" s="5">
        <v>1500</v>
      </c>
      <c r="D102" s="5">
        <v>500</v>
      </c>
      <c r="E102" s="5">
        <f t="shared" si="2"/>
        <v>-1000</v>
      </c>
      <c r="F102" s="6">
        <f t="shared" si="3"/>
        <v>-66.666666666666657</v>
      </c>
    </row>
    <row r="103" spans="1:6">
      <c r="A103" s="4"/>
      <c r="B103" s="4" t="s">
        <v>130</v>
      </c>
      <c r="C103" s="5">
        <v>0</v>
      </c>
      <c r="D103" s="5">
        <v>500</v>
      </c>
      <c r="E103" s="5">
        <f t="shared" si="2"/>
        <v>500</v>
      </c>
      <c r="F103" s="6"/>
    </row>
    <row r="104" spans="1:6">
      <c r="A104" s="4" t="s">
        <v>82</v>
      </c>
      <c r="B104" s="4" t="s">
        <v>83</v>
      </c>
      <c r="C104" s="5">
        <v>180100</v>
      </c>
      <c r="D104" s="5">
        <v>107974.64</v>
      </c>
      <c r="E104" s="5">
        <f t="shared" si="2"/>
        <v>-72125.36</v>
      </c>
      <c r="F104" s="6">
        <f t="shared" si="3"/>
        <v>-40.047395891171575</v>
      </c>
    </row>
    <row r="105" spans="1:6">
      <c r="A105" s="4"/>
      <c r="B105" s="4" t="s">
        <v>130</v>
      </c>
      <c r="C105" s="5">
        <v>0</v>
      </c>
      <c r="D105" s="5">
        <v>107974.64</v>
      </c>
      <c r="E105" s="5">
        <f t="shared" si="2"/>
        <v>107974.64</v>
      </c>
      <c r="F105" s="6"/>
    </row>
    <row r="106" spans="1:6">
      <c r="A106" s="4"/>
      <c r="B106" s="4" t="s">
        <v>135</v>
      </c>
      <c r="C106" s="5">
        <v>16650</v>
      </c>
      <c r="D106" s="5">
        <v>11637.5</v>
      </c>
      <c r="E106" s="5">
        <f t="shared" si="2"/>
        <v>-5012.5</v>
      </c>
      <c r="F106" s="6">
        <f t="shared" si="3"/>
        <v>-30.105105105105107</v>
      </c>
    </row>
    <row r="107" spans="1:6">
      <c r="A107" s="4"/>
      <c r="B107" s="4" t="s">
        <v>289</v>
      </c>
      <c r="C107" s="5">
        <v>16650</v>
      </c>
      <c r="D107" s="5">
        <v>11637.5</v>
      </c>
      <c r="E107" s="5">
        <f t="shared" ref="E107" si="9">D107-C107</f>
        <v>-5012.5</v>
      </c>
      <c r="F107" s="6">
        <f t="shared" ref="F107" si="10">E107/C107*100</f>
        <v>-30.105105105105107</v>
      </c>
    </row>
    <row r="108" spans="1:6">
      <c r="A108" s="4" t="s">
        <v>6</v>
      </c>
      <c r="B108" s="4" t="s">
        <v>66</v>
      </c>
      <c r="C108" s="5">
        <v>16650</v>
      </c>
      <c r="D108" s="5">
        <v>11637.5</v>
      </c>
      <c r="E108" s="5">
        <f t="shared" si="2"/>
        <v>-5012.5</v>
      </c>
      <c r="F108" s="6">
        <f t="shared" si="3"/>
        <v>-30.105105105105107</v>
      </c>
    </row>
    <row r="109" spans="1:6">
      <c r="A109" s="4" t="s">
        <v>103</v>
      </c>
      <c r="B109" s="4" t="s">
        <v>104</v>
      </c>
      <c r="C109" s="5">
        <v>16650</v>
      </c>
      <c r="D109" s="5">
        <v>11637.5</v>
      </c>
      <c r="E109" s="5">
        <f t="shared" si="2"/>
        <v>-5012.5</v>
      </c>
      <c r="F109" s="6">
        <f t="shared" si="3"/>
        <v>-30.105105105105107</v>
      </c>
    </row>
    <row r="110" spans="1:6">
      <c r="A110" s="4" t="s">
        <v>105</v>
      </c>
      <c r="B110" s="4" t="s">
        <v>106</v>
      </c>
      <c r="C110" s="5">
        <v>16650</v>
      </c>
      <c r="D110" s="5">
        <v>11637.5</v>
      </c>
      <c r="E110" s="5">
        <f t="shared" si="2"/>
        <v>-5012.5</v>
      </c>
      <c r="F110" s="6">
        <f t="shared" si="3"/>
        <v>-30.105105105105107</v>
      </c>
    </row>
    <row r="111" spans="1:6">
      <c r="A111" s="4"/>
      <c r="B111" s="4" t="s">
        <v>130</v>
      </c>
      <c r="C111" s="5">
        <v>0</v>
      </c>
      <c r="D111" s="5">
        <v>11637.5</v>
      </c>
      <c r="E111" s="5">
        <f t="shared" si="2"/>
        <v>11637.5</v>
      </c>
      <c r="F111" s="6"/>
    </row>
    <row r="112" spans="1:6">
      <c r="A112" s="4"/>
      <c r="B112" s="4" t="s">
        <v>136</v>
      </c>
      <c r="C112" s="5">
        <v>15000</v>
      </c>
      <c r="D112" s="5">
        <v>13604.32</v>
      </c>
      <c r="E112" s="5">
        <f t="shared" si="2"/>
        <v>-1395.6800000000003</v>
      </c>
      <c r="F112" s="6">
        <f t="shared" si="3"/>
        <v>-9.3045333333333353</v>
      </c>
    </row>
    <row r="113" spans="1:6">
      <c r="A113" s="4"/>
      <c r="B113" s="4" t="s">
        <v>289</v>
      </c>
      <c r="C113" s="5">
        <v>15000</v>
      </c>
      <c r="D113" s="5">
        <v>13604.32</v>
      </c>
      <c r="E113" s="5">
        <f t="shared" ref="E113" si="11">D113-C113</f>
        <v>-1395.6800000000003</v>
      </c>
      <c r="F113" s="6">
        <f t="shared" ref="F113" si="12">E113/C113*100</f>
        <v>-9.3045333333333353</v>
      </c>
    </row>
    <row r="114" spans="1:6">
      <c r="A114" s="4" t="s">
        <v>6</v>
      </c>
      <c r="B114" s="4" t="s">
        <v>66</v>
      </c>
      <c r="C114" s="5">
        <v>15000</v>
      </c>
      <c r="D114" s="5">
        <v>13604.32</v>
      </c>
      <c r="E114" s="5">
        <f t="shared" si="2"/>
        <v>-1395.6800000000003</v>
      </c>
      <c r="F114" s="6">
        <f t="shared" si="3"/>
        <v>-9.3045333333333353</v>
      </c>
    </row>
    <row r="115" spans="1:6">
      <c r="A115" s="4" t="s">
        <v>74</v>
      </c>
      <c r="B115" s="4" t="s">
        <v>75</v>
      </c>
      <c r="C115" s="5">
        <v>15000</v>
      </c>
      <c r="D115" s="5">
        <v>13604.32</v>
      </c>
      <c r="E115" s="5">
        <f t="shared" si="2"/>
        <v>-1395.6800000000003</v>
      </c>
      <c r="F115" s="6">
        <f t="shared" si="3"/>
        <v>-9.3045333333333353</v>
      </c>
    </row>
    <row r="116" spans="1:6">
      <c r="A116" s="4" t="s">
        <v>82</v>
      </c>
      <c r="B116" s="4" t="s">
        <v>83</v>
      </c>
      <c r="C116" s="5">
        <v>15000</v>
      </c>
      <c r="D116" s="5">
        <v>13604.32</v>
      </c>
      <c r="E116" s="5">
        <f t="shared" si="2"/>
        <v>-1395.6800000000003</v>
      </c>
      <c r="F116" s="6">
        <f t="shared" si="3"/>
        <v>-9.3045333333333353</v>
      </c>
    </row>
    <row r="117" spans="1:6">
      <c r="A117" s="4"/>
      <c r="B117" s="4" t="s">
        <v>130</v>
      </c>
      <c r="C117" s="5">
        <v>0</v>
      </c>
      <c r="D117" s="5">
        <v>13604.32</v>
      </c>
      <c r="E117" s="5">
        <f t="shared" si="2"/>
        <v>13604.32</v>
      </c>
      <c r="F117" s="6"/>
    </row>
    <row r="118" spans="1:6">
      <c r="A118" s="4"/>
      <c r="B118" s="4" t="s">
        <v>137</v>
      </c>
      <c r="C118" s="5">
        <v>215920</v>
      </c>
      <c r="D118" s="5">
        <v>207000</v>
      </c>
      <c r="E118" s="5">
        <f t="shared" si="2"/>
        <v>-8920</v>
      </c>
      <c r="F118" s="6">
        <f t="shared" si="3"/>
        <v>-4.1311596887736197</v>
      </c>
    </row>
    <row r="119" spans="1:6">
      <c r="A119" s="4"/>
      <c r="B119" s="4" t="s">
        <v>138</v>
      </c>
      <c r="C119" s="5">
        <v>215920</v>
      </c>
      <c r="D119" s="5">
        <v>207000</v>
      </c>
      <c r="E119" s="5">
        <f t="shared" si="2"/>
        <v>-8920</v>
      </c>
      <c r="F119" s="6">
        <f t="shared" si="3"/>
        <v>-4.1311596887736197</v>
      </c>
    </row>
    <row r="120" spans="1:6">
      <c r="A120" s="4"/>
      <c r="B120" s="4" t="s">
        <v>290</v>
      </c>
      <c r="C120" s="5">
        <v>185920</v>
      </c>
      <c r="D120" s="5">
        <v>189000</v>
      </c>
      <c r="E120" s="5">
        <f t="shared" si="2"/>
        <v>3080</v>
      </c>
      <c r="F120" s="6">
        <f t="shared" si="3"/>
        <v>1.6566265060240966</v>
      </c>
    </row>
    <row r="121" spans="1:6">
      <c r="A121" s="4"/>
      <c r="B121" s="4" t="s">
        <v>289</v>
      </c>
      <c r="C121" s="5">
        <v>185920</v>
      </c>
      <c r="D121" s="5">
        <v>189000</v>
      </c>
      <c r="E121" s="5">
        <f t="shared" ref="E121" si="13">D121-C121</f>
        <v>3080</v>
      </c>
      <c r="F121" s="6">
        <f t="shared" ref="F121" si="14">E121/C121*100</f>
        <v>1.6566265060240966</v>
      </c>
    </row>
    <row r="122" spans="1:6">
      <c r="A122" s="4" t="s">
        <v>6</v>
      </c>
      <c r="B122" s="4" t="s">
        <v>66</v>
      </c>
      <c r="C122" s="5">
        <v>185920</v>
      </c>
      <c r="D122" s="5">
        <v>189000</v>
      </c>
      <c r="E122" s="5">
        <f t="shared" si="2"/>
        <v>3080</v>
      </c>
      <c r="F122" s="6">
        <f t="shared" si="3"/>
        <v>1.6566265060240966</v>
      </c>
    </row>
    <row r="123" spans="1:6">
      <c r="A123" s="4" t="s">
        <v>67</v>
      </c>
      <c r="B123" s="4" t="s">
        <v>68</v>
      </c>
      <c r="C123" s="5">
        <v>169420</v>
      </c>
      <c r="D123" s="5">
        <v>176000</v>
      </c>
      <c r="E123" s="5">
        <f t="shared" si="2"/>
        <v>6580</v>
      </c>
      <c r="F123" s="6">
        <f t="shared" si="3"/>
        <v>3.8838389800495809</v>
      </c>
    </row>
    <row r="124" spans="1:6">
      <c r="A124" s="4" t="s">
        <v>69</v>
      </c>
      <c r="B124" s="4" t="s">
        <v>68</v>
      </c>
      <c r="C124" s="5">
        <v>155000</v>
      </c>
      <c r="D124" s="5">
        <v>151000</v>
      </c>
      <c r="E124" s="5">
        <f t="shared" si="2"/>
        <v>-4000</v>
      </c>
      <c r="F124" s="6">
        <f t="shared" si="3"/>
        <v>-2.5806451612903225</v>
      </c>
    </row>
    <row r="125" spans="1:6">
      <c r="A125" s="4"/>
      <c r="B125" s="4" t="s">
        <v>130</v>
      </c>
      <c r="C125" s="5">
        <v>0</v>
      </c>
      <c r="D125" s="5">
        <v>151000</v>
      </c>
      <c r="E125" s="5">
        <f t="shared" si="2"/>
        <v>151000</v>
      </c>
      <c r="F125" s="6"/>
    </row>
    <row r="126" spans="1:6">
      <c r="A126" s="4" t="s">
        <v>72</v>
      </c>
      <c r="B126" s="4" t="s">
        <v>73</v>
      </c>
      <c r="C126" s="5">
        <v>14420</v>
      </c>
      <c r="D126" s="5">
        <v>25000</v>
      </c>
      <c r="E126" s="5">
        <f t="shared" si="2"/>
        <v>10580</v>
      </c>
      <c r="F126" s="6">
        <f t="shared" si="3"/>
        <v>73.37031900138696</v>
      </c>
    </row>
    <row r="127" spans="1:6">
      <c r="A127" s="4"/>
      <c r="B127" s="4" t="s">
        <v>130</v>
      </c>
      <c r="C127" s="5">
        <v>0</v>
      </c>
      <c r="D127" s="5">
        <v>25000</v>
      </c>
      <c r="E127" s="5">
        <f t="shared" si="2"/>
        <v>25000</v>
      </c>
      <c r="F127" s="6"/>
    </row>
    <row r="128" spans="1:6">
      <c r="A128" s="4" t="s">
        <v>74</v>
      </c>
      <c r="B128" s="4" t="s">
        <v>75</v>
      </c>
      <c r="C128" s="5">
        <v>16500</v>
      </c>
      <c r="D128" s="5">
        <v>13000</v>
      </c>
      <c r="E128" s="5">
        <f t="shared" si="2"/>
        <v>-3500</v>
      </c>
      <c r="F128" s="6">
        <f t="shared" si="3"/>
        <v>-21.212121212121211</v>
      </c>
    </row>
    <row r="129" spans="1:6">
      <c r="A129" s="4" t="s">
        <v>76</v>
      </c>
      <c r="B129" s="4" t="s">
        <v>77</v>
      </c>
      <c r="C129" s="5">
        <v>16500</v>
      </c>
      <c r="D129" s="5">
        <v>13000</v>
      </c>
      <c r="E129" s="5">
        <f t="shared" si="2"/>
        <v>-3500</v>
      </c>
      <c r="F129" s="6">
        <f t="shared" si="3"/>
        <v>-21.212121212121211</v>
      </c>
    </row>
    <row r="130" spans="1:6">
      <c r="A130" s="4"/>
      <c r="B130" s="4" t="s">
        <v>130</v>
      </c>
      <c r="C130" s="5">
        <v>0</v>
      </c>
      <c r="D130" s="5">
        <v>13000</v>
      </c>
      <c r="E130" s="5">
        <f t="shared" si="2"/>
        <v>13000</v>
      </c>
      <c r="F130" s="6"/>
    </row>
    <row r="131" spans="1:6">
      <c r="A131" s="4"/>
      <c r="B131" s="4" t="s">
        <v>139</v>
      </c>
      <c r="C131" s="5">
        <v>20000</v>
      </c>
      <c r="D131" s="5">
        <v>10000</v>
      </c>
      <c r="E131" s="5">
        <f t="shared" si="2"/>
        <v>-10000</v>
      </c>
      <c r="F131" s="6">
        <f t="shared" si="3"/>
        <v>-50</v>
      </c>
    </row>
    <row r="132" spans="1:6">
      <c r="A132" s="4"/>
      <c r="B132" s="4" t="s">
        <v>289</v>
      </c>
      <c r="C132" s="5">
        <v>20000</v>
      </c>
      <c r="D132" s="5">
        <v>10000</v>
      </c>
      <c r="E132" s="5">
        <f t="shared" ref="E132" si="15">D132-C132</f>
        <v>-10000</v>
      </c>
      <c r="F132" s="6">
        <f t="shared" ref="F132" si="16">E132/C132*100</f>
        <v>-50</v>
      </c>
    </row>
    <row r="133" spans="1:6">
      <c r="A133" s="4" t="s">
        <v>6</v>
      </c>
      <c r="B133" s="4" t="s">
        <v>66</v>
      </c>
      <c r="C133" s="5">
        <v>20000</v>
      </c>
      <c r="D133" s="5">
        <v>10000</v>
      </c>
      <c r="E133" s="5">
        <f t="shared" si="2"/>
        <v>-10000</v>
      </c>
      <c r="F133" s="6">
        <f t="shared" si="3"/>
        <v>-50</v>
      </c>
    </row>
    <row r="134" spans="1:6">
      <c r="A134" s="4" t="s">
        <v>103</v>
      </c>
      <c r="B134" s="4" t="s">
        <v>104</v>
      </c>
      <c r="C134" s="5">
        <v>20000</v>
      </c>
      <c r="D134" s="5">
        <v>10000</v>
      </c>
      <c r="E134" s="5">
        <f t="shared" si="2"/>
        <v>-10000</v>
      </c>
      <c r="F134" s="6">
        <f t="shared" si="3"/>
        <v>-50</v>
      </c>
    </row>
    <row r="135" spans="1:6">
      <c r="A135" s="4" t="s">
        <v>107</v>
      </c>
      <c r="B135" s="4" t="s">
        <v>108</v>
      </c>
      <c r="C135" s="5">
        <v>20000</v>
      </c>
      <c r="D135" s="5">
        <v>10000</v>
      </c>
      <c r="E135" s="5">
        <f t="shared" si="2"/>
        <v>-10000</v>
      </c>
      <c r="F135" s="6">
        <f t="shared" si="3"/>
        <v>-50</v>
      </c>
    </row>
    <row r="136" spans="1:6">
      <c r="A136" s="4"/>
      <c r="B136" s="4" t="s">
        <v>130</v>
      </c>
      <c r="C136" s="5">
        <v>0</v>
      </c>
      <c r="D136" s="5">
        <v>10000</v>
      </c>
      <c r="E136" s="5">
        <f t="shared" si="2"/>
        <v>10000</v>
      </c>
      <c r="F136" s="6"/>
    </row>
    <row r="137" spans="1:6">
      <c r="A137" s="4"/>
      <c r="B137" s="4" t="s">
        <v>140</v>
      </c>
      <c r="C137" s="5">
        <v>10000</v>
      </c>
      <c r="D137" s="5">
        <v>8000</v>
      </c>
      <c r="E137" s="5">
        <f t="shared" si="2"/>
        <v>-2000</v>
      </c>
      <c r="F137" s="6">
        <f t="shared" si="3"/>
        <v>-20</v>
      </c>
    </row>
    <row r="138" spans="1:6">
      <c r="A138" s="4"/>
      <c r="B138" s="4" t="s">
        <v>289</v>
      </c>
      <c r="C138" s="5">
        <v>10000</v>
      </c>
      <c r="D138" s="5">
        <v>8000</v>
      </c>
      <c r="E138" s="5">
        <f t="shared" ref="E138" si="17">D138-C138</f>
        <v>-2000</v>
      </c>
      <c r="F138" s="6">
        <f t="shared" ref="F138" si="18">E138/C138*100</f>
        <v>-20</v>
      </c>
    </row>
    <row r="139" spans="1:6">
      <c r="A139" s="4" t="s">
        <v>6</v>
      </c>
      <c r="B139" s="4" t="s">
        <v>66</v>
      </c>
      <c r="C139" s="5">
        <v>10000</v>
      </c>
      <c r="D139" s="5">
        <v>8000</v>
      </c>
      <c r="E139" s="5">
        <f t="shared" si="2"/>
        <v>-2000</v>
      </c>
      <c r="F139" s="6">
        <f t="shared" si="3"/>
        <v>-20</v>
      </c>
    </row>
    <row r="140" spans="1:6">
      <c r="A140" s="4" t="s">
        <v>74</v>
      </c>
      <c r="B140" s="4" t="s">
        <v>75</v>
      </c>
      <c r="C140" s="5">
        <v>10000</v>
      </c>
      <c r="D140" s="5">
        <v>8000</v>
      </c>
      <c r="E140" s="5">
        <f t="shared" si="2"/>
        <v>-2000</v>
      </c>
      <c r="F140" s="6">
        <f t="shared" si="3"/>
        <v>-20</v>
      </c>
    </row>
    <row r="141" spans="1:6">
      <c r="A141" s="4" t="s">
        <v>82</v>
      </c>
      <c r="B141" s="4" t="s">
        <v>83</v>
      </c>
      <c r="C141" s="5">
        <v>10000</v>
      </c>
      <c r="D141" s="5">
        <v>8000</v>
      </c>
      <c r="E141" s="5">
        <f t="shared" si="2"/>
        <v>-2000</v>
      </c>
      <c r="F141" s="6">
        <f t="shared" si="3"/>
        <v>-20</v>
      </c>
    </row>
    <row r="142" spans="1:6">
      <c r="A142" s="4"/>
      <c r="B142" s="4" t="s">
        <v>130</v>
      </c>
      <c r="C142" s="5">
        <v>0</v>
      </c>
      <c r="D142" s="5">
        <v>8000</v>
      </c>
      <c r="E142" s="5">
        <f t="shared" si="2"/>
        <v>8000</v>
      </c>
      <c r="F142" s="6"/>
    </row>
    <row r="143" spans="1:6">
      <c r="A143" s="4"/>
      <c r="B143" s="4" t="s">
        <v>141</v>
      </c>
      <c r="C143" s="5">
        <v>1157985.6599999999</v>
      </c>
      <c r="D143" s="5">
        <v>728965.54</v>
      </c>
      <c r="E143" s="5">
        <f t="shared" si="2"/>
        <v>-429020.11999999988</v>
      </c>
      <c r="F143" s="6">
        <f t="shared" si="3"/>
        <v>-37.048828393954366</v>
      </c>
    </row>
    <row r="144" spans="1:6">
      <c r="A144" s="4"/>
      <c r="B144" s="4" t="s">
        <v>142</v>
      </c>
      <c r="C144" s="5">
        <v>46000</v>
      </c>
      <c r="D144" s="5">
        <v>30570.5</v>
      </c>
      <c r="E144" s="5">
        <f t="shared" si="2"/>
        <v>-15429.5</v>
      </c>
      <c r="F144" s="6">
        <f t="shared" si="3"/>
        <v>-33.542391304347824</v>
      </c>
    </row>
    <row r="145" spans="1:6">
      <c r="A145" s="4"/>
      <c r="B145" s="4" t="s">
        <v>143</v>
      </c>
      <c r="C145" s="5">
        <v>45000</v>
      </c>
      <c r="D145" s="5">
        <v>29570.5</v>
      </c>
      <c r="E145" s="5">
        <f t="shared" si="2"/>
        <v>-15429.5</v>
      </c>
      <c r="F145" s="6">
        <f t="shared" si="3"/>
        <v>-34.287777777777777</v>
      </c>
    </row>
    <row r="146" spans="1:6">
      <c r="A146" s="4"/>
      <c r="B146" s="4" t="s">
        <v>289</v>
      </c>
      <c r="C146" s="5">
        <v>45000</v>
      </c>
      <c r="D146" s="5">
        <v>29570.5</v>
      </c>
      <c r="E146" s="5">
        <f t="shared" ref="E146" si="19">D146-C146</f>
        <v>-15429.5</v>
      </c>
      <c r="F146" s="6">
        <f t="shared" ref="F146" si="20">E146/C146*100</f>
        <v>-34.287777777777777</v>
      </c>
    </row>
    <row r="147" spans="1:6">
      <c r="A147" s="4" t="s">
        <v>6</v>
      </c>
      <c r="B147" s="4" t="s">
        <v>66</v>
      </c>
      <c r="C147" s="5">
        <v>45000</v>
      </c>
      <c r="D147" s="5">
        <v>29570.5</v>
      </c>
      <c r="E147" s="5">
        <f t="shared" si="2"/>
        <v>-15429.5</v>
      </c>
      <c r="F147" s="6">
        <f t="shared" si="3"/>
        <v>-34.287777777777777</v>
      </c>
    </row>
    <row r="148" spans="1:6">
      <c r="A148" s="4" t="s">
        <v>67</v>
      </c>
      <c r="B148" s="4" t="s">
        <v>68</v>
      </c>
      <c r="C148" s="5">
        <v>40000</v>
      </c>
      <c r="D148" s="5">
        <v>29570.5</v>
      </c>
      <c r="E148" s="5">
        <f t="shared" si="2"/>
        <v>-10429.5</v>
      </c>
      <c r="F148" s="6">
        <f t="shared" si="3"/>
        <v>-26.07375</v>
      </c>
    </row>
    <row r="149" spans="1:6">
      <c r="A149" s="4" t="s">
        <v>69</v>
      </c>
      <c r="B149" s="4" t="s">
        <v>68</v>
      </c>
      <c r="C149" s="5">
        <v>40000</v>
      </c>
      <c r="D149" s="5">
        <v>25500</v>
      </c>
      <c r="E149" s="5">
        <f t="shared" ref="E149:E220" si="21">D149-C149</f>
        <v>-14500</v>
      </c>
      <c r="F149" s="6">
        <f t="shared" ref="F149:F220" si="22">E149/C149*100</f>
        <v>-36.25</v>
      </c>
    </row>
    <row r="150" spans="1:6">
      <c r="A150" s="4"/>
      <c r="B150" s="4" t="s">
        <v>144</v>
      </c>
      <c r="C150" s="5">
        <v>0</v>
      </c>
      <c r="D150" s="5">
        <v>25500</v>
      </c>
      <c r="E150" s="5">
        <f t="shared" si="21"/>
        <v>25500</v>
      </c>
      <c r="F150" s="6"/>
    </row>
    <row r="151" spans="1:6">
      <c r="A151" s="4" t="s">
        <v>72</v>
      </c>
      <c r="B151" s="4" t="s">
        <v>73</v>
      </c>
      <c r="C151" s="5">
        <v>5000</v>
      </c>
      <c r="D151" s="5">
        <v>4070.5</v>
      </c>
      <c r="E151" s="5">
        <f t="shared" si="21"/>
        <v>-929.5</v>
      </c>
      <c r="F151" s="6"/>
    </row>
    <row r="152" spans="1:6">
      <c r="A152" s="4"/>
      <c r="B152" s="4" t="s">
        <v>144</v>
      </c>
      <c r="C152" s="5">
        <v>0</v>
      </c>
      <c r="D152" s="5">
        <v>4070.5</v>
      </c>
      <c r="E152" s="5">
        <f t="shared" si="21"/>
        <v>4070.5</v>
      </c>
      <c r="F152" s="6"/>
    </row>
    <row r="153" spans="1:6">
      <c r="A153" s="4" t="s">
        <v>74</v>
      </c>
      <c r="B153" s="4" t="s">
        <v>75</v>
      </c>
      <c r="C153" s="5">
        <v>5000</v>
      </c>
      <c r="D153" s="5">
        <v>0</v>
      </c>
      <c r="E153" s="5">
        <f t="shared" si="21"/>
        <v>-5000</v>
      </c>
      <c r="F153" s="6">
        <f t="shared" si="22"/>
        <v>-100</v>
      </c>
    </row>
    <row r="154" spans="1:6">
      <c r="A154" s="4" t="s">
        <v>82</v>
      </c>
      <c r="B154" s="4" t="s">
        <v>83</v>
      </c>
      <c r="C154" s="5">
        <v>5000</v>
      </c>
      <c r="D154" s="5">
        <v>0</v>
      </c>
      <c r="E154" s="5">
        <f t="shared" si="21"/>
        <v>-5000</v>
      </c>
      <c r="F154" s="6">
        <f t="shared" si="22"/>
        <v>-100</v>
      </c>
    </row>
    <row r="155" spans="1:6">
      <c r="A155" s="4"/>
      <c r="B155" s="4" t="s">
        <v>145</v>
      </c>
      <c r="C155" s="5">
        <v>1000</v>
      </c>
      <c r="D155" s="5">
        <v>1000</v>
      </c>
      <c r="E155" s="5">
        <f t="shared" si="21"/>
        <v>0</v>
      </c>
      <c r="F155" s="6">
        <f t="shared" si="22"/>
        <v>0</v>
      </c>
    </row>
    <row r="156" spans="1:6">
      <c r="A156" s="4"/>
      <c r="B156" s="4" t="s">
        <v>291</v>
      </c>
      <c r="C156" s="5">
        <v>1000</v>
      </c>
      <c r="D156" s="5">
        <v>1000</v>
      </c>
      <c r="E156" s="5">
        <f t="shared" ref="E156" si="23">D156-C156</f>
        <v>0</v>
      </c>
      <c r="F156" s="6">
        <f t="shared" ref="F156" si="24">E156/C156*100</f>
        <v>0</v>
      </c>
    </row>
    <row r="157" spans="1:6">
      <c r="A157" s="4" t="s">
        <v>6</v>
      </c>
      <c r="B157" s="4" t="s">
        <v>66</v>
      </c>
      <c r="C157" s="5">
        <v>1000</v>
      </c>
      <c r="D157" s="5">
        <v>1000</v>
      </c>
      <c r="E157" s="5">
        <f t="shared" si="21"/>
        <v>0</v>
      </c>
      <c r="F157" s="6">
        <f t="shared" si="22"/>
        <v>0</v>
      </c>
    </row>
    <row r="158" spans="1:6">
      <c r="A158" s="4" t="s">
        <v>74</v>
      </c>
      <c r="B158" s="4" t="s">
        <v>75</v>
      </c>
      <c r="C158" s="5">
        <v>1000</v>
      </c>
      <c r="D158" s="5">
        <v>1000</v>
      </c>
      <c r="E158" s="5">
        <f t="shared" si="21"/>
        <v>0</v>
      </c>
      <c r="F158" s="6">
        <f t="shared" si="22"/>
        <v>0</v>
      </c>
    </row>
    <row r="159" spans="1:6">
      <c r="A159" s="4" t="s">
        <v>78</v>
      </c>
      <c r="B159" s="4" t="s">
        <v>79</v>
      </c>
      <c r="C159" s="5">
        <v>1000</v>
      </c>
      <c r="D159" s="5">
        <v>1000</v>
      </c>
      <c r="E159" s="5">
        <f t="shared" si="21"/>
        <v>0</v>
      </c>
      <c r="F159" s="6">
        <f t="shared" si="22"/>
        <v>0</v>
      </c>
    </row>
    <row r="160" spans="1:6">
      <c r="A160" s="4"/>
      <c r="B160" s="4" t="s">
        <v>130</v>
      </c>
      <c r="C160" s="5">
        <v>0</v>
      </c>
      <c r="D160" s="5">
        <v>1000</v>
      </c>
      <c r="E160" s="5">
        <f t="shared" si="21"/>
        <v>1000</v>
      </c>
      <c r="F160" s="6"/>
    </row>
    <row r="161" spans="1:6">
      <c r="A161" s="4"/>
      <c r="B161" s="4" t="s">
        <v>138</v>
      </c>
      <c r="C161" s="5">
        <v>607623.16</v>
      </c>
      <c r="D161" s="5">
        <v>587432.88</v>
      </c>
      <c r="E161" s="5">
        <f t="shared" si="21"/>
        <v>-20190.280000000028</v>
      </c>
      <c r="F161" s="6">
        <f t="shared" si="22"/>
        <v>-3.3228292351463407</v>
      </c>
    </row>
    <row r="162" spans="1:6">
      <c r="A162" s="4" t="s">
        <v>6</v>
      </c>
      <c r="B162" s="4" t="s">
        <v>66</v>
      </c>
      <c r="C162" s="5">
        <v>2460</v>
      </c>
      <c r="D162" s="5">
        <v>5000</v>
      </c>
      <c r="E162" s="5">
        <f t="shared" si="21"/>
        <v>2540</v>
      </c>
      <c r="F162" s="6">
        <f t="shared" si="22"/>
        <v>103.2520325203252</v>
      </c>
    </row>
    <row r="163" spans="1:6">
      <c r="A163" s="4" t="s">
        <v>74</v>
      </c>
      <c r="B163" s="4" t="s">
        <v>75</v>
      </c>
      <c r="C163" s="5">
        <v>2460</v>
      </c>
      <c r="D163" s="5">
        <v>5000</v>
      </c>
      <c r="E163" s="5">
        <f t="shared" si="21"/>
        <v>2540</v>
      </c>
      <c r="F163" s="6">
        <f t="shared" si="22"/>
        <v>103.2520325203252</v>
      </c>
    </row>
    <row r="164" spans="1:6">
      <c r="A164" s="4" t="s">
        <v>78</v>
      </c>
      <c r="B164" s="4" t="s">
        <v>79</v>
      </c>
      <c r="C164" s="5">
        <v>1500</v>
      </c>
      <c r="D164" s="5">
        <v>5000</v>
      </c>
      <c r="E164" s="5">
        <f t="shared" si="21"/>
        <v>3500</v>
      </c>
      <c r="F164" s="6">
        <f t="shared" si="22"/>
        <v>233.33333333333334</v>
      </c>
    </row>
    <row r="165" spans="1:6">
      <c r="A165" s="4"/>
      <c r="B165" s="4" t="s">
        <v>130</v>
      </c>
      <c r="C165" s="5">
        <v>0</v>
      </c>
      <c r="D165" s="5">
        <v>5000</v>
      </c>
      <c r="E165" s="5">
        <f t="shared" si="21"/>
        <v>5000</v>
      </c>
      <c r="F165" s="6"/>
    </row>
    <row r="166" spans="1:6">
      <c r="A166" s="4" t="s">
        <v>82</v>
      </c>
      <c r="B166" s="4" t="s">
        <v>83</v>
      </c>
      <c r="C166" s="5">
        <v>960</v>
      </c>
      <c r="D166" s="5">
        <v>0</v>
      </c>
      <c r="E166" s="5">
        <f t="shared" si="21"/>
        <v>-960</v>
      </c>
      <c r="F166" s="6">
        <f t="shared" si="22"/>
        <v>-100</v>
      </c>
    </row>
    <row r="167" spans="1:6">
      <c r="A167" s="4"/>
      <c r="B167" s="4" t="s">
        <v>146</v>
      </c>
      <c r="C167" s="5">
        <v>8000</v>
      </c>
      <c r="D167" s="5">
        <v>5000</v>
      </c>
      <c r="E167" s="5">
        <f t="shared" si="21"/>
        <v>-3000</v>
      </c>
      <c r="F167" s="6">
        <f t="shared" si="22"/>
        <v>-37.5</v>
      </c>
    </row>
    <row r="168" spans="1:6">
      <c r="A168" s="4"/>
      <c r="B168" s="4" t="s">
        <v>292</v>
      </c>
      <c r="C168" s="5">
        <v>8000</v>
      </c>
      <c r="D168" s="5">
        <v>5000</v>
      </c>
      <c r="E168" s="5">
        <f t="shared" ref="E168" si="25">D168-C168</f>
        <v>-3000</v>
      </c>
      <c r="F168" s="6">
        <f t="shared" ref="F168" si="26">E168/C168*100</f>
        <v>-37.5</v>
      </c>
    </row>
    <row r="169" spans="1:6">
      <c r="A169" s="4" t="s">
        <v>6</v>
      </c>
      <c r="B169" s="4" t="s">
        <v>66</v>
      </c>
      <c r="C169" s="5">
        <v>8000</v>
      </c>
      <c r="D169" s="5">
        <v>5000</v>
      </c>
      <c r="E169" s="5">
        <f t="shared" si="21"/>
        <v>-3000</v>
      </c>
      <c r="F169" s="6">
        <f t="shared" si="22"/>
        <v>-37.5</v>
      </c>
    </row>
    <row r="170" spans="1:6">
      <c r="A170" s="4" t="s">
        <v>74</v>
      </c>
      <c r="B170" s="4" t="s">
        <v>75</v>
      </c>
      <c r="C170" s="5">
        <v>8000</v>
      </c>
      <c r="D170" s="5">
        <v>5000</v>
      </c>
      <c r="E170" s="5">
        <f t="shared" si="21"/>
        <v>-3000</v>
      </c>
      <c r="F170" s="6">
        <f t="shared" si="22"/>
        <v>-37.5</v>
      </c>
    </row>
    <row r="171" spans="1:6">
      <c r="A171" s="4" t="s">
        <v>78</v>
      </c>
      <c r="B171" s="4" t="s">
        <v>79</v>
      </c>
      <c r="C171" s="5">
        <v>4000</v>
      </c>
      <c r="D171" s="5">
        <v>2000</v>
      </c>
      <c r="E171" s="5">
        <f t="shared" si="21"/>
        <v>-2000</v>
      </c>
      <c r="F171" s="6">
        <f t="shared" si="22"/>
        <v>-50</v>
      </c>
    </row>
    <row r="172" spans="1:6">
      <c r="A172" s="4"/>
      <c r="B172" s="4" t="s">
        <v>130</v>
      </c>
      <c r="C172" s="5">
        <v>0</v>
      </c>
      <c r="D172" s="5">
        <v>2000</v>
      </c>
      <c r="E172" s="5">
        <f t="shared" si="21"/>
        <v>2000</v>
      </c>
      <c r="F172" s="6"/>
    </row>
    <row r="173" spans="1:6">
      <c r="A173" s="4" t="s">
        <v>80</v>
      </c>
      <c r="B173" s="4" t="s">
        <v>81</v>
      </c>
      <c r="C173" s="5">
        <v>4000</v>
      </c>
      <c r="D173" s="5">
        <v>3000</v>
      </c>
      <c r="E173" s="5">
        <f t="shared" si="21"/>
        <v>-1000</v>
      </c>
      <c r="F173" s="6">
        <f t="shared" si="22"/>
        <v>-25</v>
      </c>
    </row>
    <row r="174" spans="1:6">
      <c r="A174" s="4"/>
      <c r="B174" s="4" t="s">
        <v>130</v>
      </c>
      <c r="C174" s="5">
        <v>0</v>
      </c>
      <c r="D174" s="5">
        <v>3000</v>
      </c>
      <c r="E174" s="5">
        <f t="shared" si="21"/>
        <v>3000</v>
      </c>
      <c r="F174" s="6"/>
    </row>
    <row r="175" spans="1:6">
      <c r="A175" s="4"/>
      <c r="B175" s="4" t="s">
        <v>147</v>
      </c>
      <c r="C175" s="5">
        <v>298500.5</v>
      </c>
      <c r="D175" s="5">
        <v>308800</v>
      </c>
      <c r="E175" s="5">
        <f t="shared" si="21"/>
        <v>10299.5</v>
      </c>
      <c r="F175" s="6">
        <f t="shared" si="22"/>
        <v>3.450412980882779</v>
      </c>
    </row>
    <row r="176" spans="1:6">
      <c r="A176" s="4"/>
      <c r="B176" s="15" t="s">
        <v>289</v>
      </c>
      <c r="C176" s="5">
        <v>298500.5</v>
      </c>
      <c r="D176" s="5">
        <v>308800</v>
      </c>
      <c r="E176" s="5">
        <f t="shared" ref="E176" si="27">D176-C176</f>
        <v>10299.5</v>
      </c>
      <c r="F176" s="6">
        <f t="shared" ref="F176" si="28">E176/C176*100</f>
        <v>3.450412980882779</v>
      </c>
    </row>
    <row r="177" spans="1:6">
      <c r="A177" s="4" t="s">
        <v>6</v>
      </c>
      <c r="B177" s="4" t="s">
        <v>66</v>
      </c>
      <c r="C177" s="5">
        <v>298500.5</v>
      </c>
      <c r="D177" s="5">
        <v>308800</v>
      </c>
      <c r="E177" s="5">
        <f t="shared" si="21"/>
        <v>10299.5</v>
      </c>
      <c r="F177" s="6">
        <f t="shared" si="22"/>
        <v>3.450412980882779</v>
      </c>
    </row>
    <row r="178" spans="1:6">
      <c r="A178" s="4" t="s">
        <v>67</v>
      </c>
      <c r="B178" s="4" t="s">
        <v>68</v>
      </c>
      <c r="C178" s="5">
        <v>273500.5</v>
      </c>
      <c r="D178" s="5">
        <v>273800</v>
      </c>
      <c r="E178" s="5">
        <f t="shared" si="21"/>
        <v>299.5</v>
      </c>
      <c r="F178" s="6">
        <f t="shared" si="22"/>
        <v>0.10950619834333027</v>
      </c>
    </row>
    <row r="179" spans="1:6">
      <c r="A179" s="4" t="s">
        <v>69</v>
      </c>
      <c r="B179" s="4" t="s">
        <v>68</v>
      </c>
      <c r="C179" s="5">
        <v>210000</v>
      </c>
      <c r="D179" s="5">
        <v>210100</v>
      </c>
      <c r="E179" s="5">
        <f t="shared" si="21"/>
        <v>100</v>
      </c>
      <c r="F179" s="6">
        <f t="shared" si="22"/>
        <v>4.7619047619047616E-2</v>
      </c>
    </row>
    <row r="180" spans="1:6">
      <c r="A180" s="4"/>
      <c r="B180" s="4" t="s">
        <v>130</v>
      </c>
      <c r="C180" s="5">
        <v>0</v>
      </c>
      <c r="D180" s="5">
        <v>210100</v>
      </c>
      <c r="E180" s="5">
        <f t="shared" si="21"/>
        <v>210100</v>
      </c>
      <c r="F180" s="6"/>
    </row>
    <row r="181" spans="1:6">
      <c r="A181" s="4" t="s">
        <v>70</v>
      </c>
      <c r="B181" s="4" t="s">
        <v>71</v>
      </c>
      <c r="C181" s="5">
        <v>29000</v>
      </c>
      <c r="D181" s="5">
        <v>29000</v>
      </c>
      <c r="E181" s="5">
        <f t="shared" si="21"/>
        <v>0</v>
      </c>
      <c r="F181" s="6">
        <f t="shared" si="22"/>
        <v>0</v>
      </c>
    </row>
    <row r="182" spans="1:6">
      <c r="A182" s="4"/>
      <c r="B182" s="4" t="s">
        <v>130</v>
      </c>
      <c r="C182" s="5">
        <v>0</v>
      </c>
      <c r="D182" s="5">
        <v>29000</v>
      </c>
      <c r="E182" s="5">
        <f t="shared" si="21"/>
        <v>29000</v>
      </c>
      <c r="F182" s="6"/>
    </row>
    <row r="183" spans="1:6">
      <c r="A183" s="4" t="s">
        <v>72</v>
      </c>
      <c r="B183" s="4" t="s">
        <v>73</v>
      </c>
      <c r="C183" s="5">
        <v>34500.5</v>
      </c>
      <c r="D183" s="5">
        <v>34700</v>
      </c>
      <c r="E183" s="5">
        <f t="shared" si="21"/>
        <v>199.5</v>
      </c>
      <c r="F183" s="6">
        <f t="shared" si="22"/>
        <v>0.578252489094361</v>
      </c>
    </row>
    <row r="184" spans="1:6">
      <c r="A184" s="4"/>
      <c r="B184" s="4" t="s">
        <v>130</v>
      </c>
      <c r="C184" s="5">
        <v>0</v>
      </c>
      <c r="D184" s="5">
        <v>34700</v>
      </c>
      <c r="E184" s="5">
        <f t="shared" si="21"/>
        <v>34700</v>
      </c>
      <c r="F184" s="6"/>
    </row>
    <row r="185" spans="1:6">
      <c r="A185" s="4" t="s">
        <v>74</v>
      </c>
      <c r="B185" s="4" t="s">
        <v>75</v>
      </c>
      <c r="C185" s="5">
        <v>25000</v>
      </c>
      <c r="D185" s="5">
        <v>35000</v>
      </c>
      <c r="E185" s="5">
        <f t="shared" si="21"/>
        <v>10000</v>
      </c>
      <c r="F185" s="6">
        <f t="shared" si="22"/>
        <v>40</v>
      </c>
    </row>
    <row r="186" spans="1:6">
      <c r="A186" s="4" t="s">
        <v>76</v>
      </c>
      <c r="B186" s="4" t="s">
        <v>77</v>
      </c>
      <c r="C186" s="5">
        <v>15000</v>
      </c>
      <c r="D186" s="5">
        <v>10000</v>
      </c>
      <c r="E186" s="5">
        <f t="shared" si="21"/>
        <v>-5000</v>
      </c>
      <c r="F186" s="6">
        <f t="shared" si="22"/>
        <v>-33.333333333333329</v>
      </c>
    </row>
    <row r="187" spans="1:6">
      <c r="A187" s="4"/>
      <c r="B187" s="4" t="s">
        <v>130</v>
      </c>
      <c r="C187" s="5">
        <v>0</v>
      </c>
      <c r="D187" s="5">
        <v>10000</v>
      </c>
      <c r="E187" s="5">
        <f t="shared" si="21"/>
        <v>10000</v>
      </c>
      <c r="F187" s="6"/>
    </row>
    <row r="188" spans="1:6">
      <c r="A188" s="4" t="s">
        <v>80</v>
      </c>
      <c r="B188" s="4" t="s">
        <v>81</v>
      </c>
      <c r="C188" s="5">
        <v>10000</v>
      </c>
      <c r="D188" s="5">
        <v>25000</v>
      </c>
      <c r="E188" s="5">
        <f t="shared" si="21"/>
        <v>15000</v>
      </c>
      <c r="F188" s="6">
        <f t="shared" si="22"/>
        <v>150</v>
      </c>
    </row>
    <row r="189" spans="1:6">
      <c r="A189" s="4"/>
      <c r="B189" s="4" t="s">
        <v>130</v>
      </c>
      <c r="C189" s="5">
        <v>0</v>
      </c>
      <c r="D189" s="5">
        <v>25000</v>
      </c>
      <c r="E189" s="5">
        <f t="shared" si="21"/>
        <v>25000</v>
      </c>
      <c r="F189" s="6"/>
    </row>
    <row r="190" spans="1:6">
      <c r="A190" s="4"/>
      <c r="B190" s="4" t="s">
        <v>148</v>
      </c>
      <c r="C190" s="5">
        <v>10000</v>
      </c>
      <c r="D190" s="5">
        <v>11000</v>
      </c>
      <c r="E190" s="5">
        <f t="shared" si="21"/>
        <v>1000</v>
      </c>
      <c r="F190" s="6">
        <f t="shared" si="22"/>
        <v>10</v>
      </c>
    </row>
    <row r="191" spans="1:6">
      <c r="A191" s="4"/>
      <c r="B191" s="15" t="s">
        <v>289</v>
      </c>
      <c r="C191" s="5">
        <v>10000</v>
      </c>
      <c r="D191" s="5">
        <v>11000</v>
      </c>
      <c r="E191" s="5">
        <f t="shared" ref="E191" si="29">D191-C191</f>
        <v>1000</v>
      </c>
      <c r="F191" s="6">
        <f t="shared" ref="F191" si="30">E191/C191*100</f>
        <v>10</v>
      </c>
    </row>
    <row r="192" spans="1:6">
      <c r="A192" s="4" t="s">
        <v>6</v>
      </c>
      <c r="B192" s="4" t="s">
        <v>66</v>
      </c>
      <c r="C192" s="5">
        <v>10000</v>
      </c>
      <c r="D192" s="5">
        <v>11000</v>
      </c>
      <c r="E192" s="5">
        <f t="shared" si="21"/>
        <v>1000</v>
      </c>
      <c r="F192" s="6">
        <f t="shared" si="22"/>
        <v>10</v>
      </c>
    </row>
    <row r="193" spans="1:6">
      <c r="A193" s="4" t="s">
        <v>74</v>
      </c>
      <c r="B193" s="4" t="s">
        <v>75</v>
      </c>
      <c r="C193" s="5">
        <v>10000</v>
      </c>
      <c r="D193" s="5">
        <v>11000</v>
      </c>
      <c r="E193" s="5">
        <f t="shared" si="21"/>
        <v>1000</v>
      </c>
      <c r="F193" s="6">
        <f t="shared" si="22"/>
        <v>10</v>
      </c>
    </row>
    <row r="194" spans="1:6">
      <c r="A194" s="4" t="s">
        <v>78</v>
      </c>
      <c r="B194" s="4" t="s">
        <v>79</v>
      </c>
      <c r="C194" s="5">
        <v>10000</v>
      </c>
      <c r="D194" s="5">
        <v>11000</v>
      </c>
      <c r="E194" s="5">
        <f t="shared" si="21"/>
        <v>1000</v>
      </c>
      <c r="F194" s="6">
        <f t="shared" si="22"/>
        <v>10</v>
      </c>
    </row>
    <row r="195" spans="1:6">
      <c r="A195" s="4"/>
      <c r="B195" s="4" t="s">
        <v>130</v>
      </c>
      <c r="C195" s="5">
        <v>0</v>
      </c>
      <c r="D195" s="5">
        <v>11000</v>
      </c>
      <c r="E195" s="5">
        <f t="shared" si="21"/>
        <v>11000</v>
      </c>
      <c r="F195" s="6"/>
    </row>
    <row r="196" spans="1:6">
      <c r="A196" s="4"/>
      <c r="B196" s="4" t="s">
        <v>149</v>
      </c>
      <c r="C196" s="5">
        <v>3500</v>
      </c>
      <c r="D196" s="5">
        <v>3098</v>
      </c>
      <c r="E196" s="5">
        <f t="shared" si="21"/>
        <v>-402</v>
      </c>
      <c r="F196" s="6">
        <f t="shared" si="22"/>
        <v>-11.485714285714286</v>
      </c>
    </row>
    <row r="197" spans="1:6">
      <c r="A197" s="4"/>
      <c r="B197" s="15" t="s">
        <v>289</v>
      </c>
      <c r="C197" s="5">
        <v>3500</v>
      </c>
      <c r="D197" s="5">
        <v>3098</v>
      </c>
      <c r="E197" s="5">
        <f t="shared" ref="E197" si="31">D197-C197</f>
        <v>-402</v>
      </c>
      <c r="F197" s="6">
        <f t="shared" ref="F197" si="32">E197/C197*100</f>
        <v>-11.485714285714286</v>
      </c>
    </row>
    <row r="198" spans="1:6">
      <c r="A198" s="4" t="s">
        <v>6</v>
      </c>
      <c r="B198" s="4" t="s">
        <v>66</v>
      </c>
      <c r="C198" s="5">
        <v>3500</v>
      </c>
      <c r="D198" s="5">
        <v>3098</v>
      </c>
      <c r="E198" s="5">
        <f t="shared" si="21"/>
        <v>-402</v>
      </c>
      <c r="F198" s="6">
        <f t="shared" si="22"/>
        <v>-11.485714285714286</v>
      </c>
    </row>
    <row r="199" spans="1:6">
      <c r="A199" s="4" t="s">
        <v>74</v>
      </c>
      <c r="B199" s="4" t="s">
        <v>75</v>
      </c>
      <c r="C199" s="5">
        <v>3500</v>
      </c>
      <c r="D199" s="5">
        <v>3098</v>
      </c>
      <c r="E199" s="5">
        <f t="shared" si="21"/>
        <v>-402</v>
      </c>
      <c r="F199" s="6">
        <f t="shared" si="22"/>
        <v>-11.485714285714286</v>
      </c>
    </row>
    <row r="200" spans="1:6">
      <c r="A200" s="4" t="s">
        <v>78</v>
      </c>
      <c r="B200" s="4" t="s">
        <v>79</v>
      </c>
      <c r="C200" s="5">
        <v>3500</v>
      </c>
      <c r="D200" s="5">
        <v>3098</v>
      </c>
      <c r="E200" s="5">
        <f t="shared" si="21"/>
        <v>-402</v>
      </c>
      <c r="F200" s="6">
        <f t="shared" si="22"/>
        <v>-11.485714285714286</v>
      </c>
    </row>
    <row r="201" spans="1:6">
      <c r="A201" s="4"/>
      <c r="B201" s="4" t="s">
        <v>130</v>
      </c>
      <c r="C201" s="5">
        <v>0</v>
      </c>
      <c r="D201" s="5">
        <v>3098</v>
      </c>
      <c r="E201" s="5">
        <f t="shared" si="21"/>
        <v>3098</v>
      </c>
      <c r="F201" s="6"/>
    </row>
    <row r="202" spans="1:6">
      <c r="A202" s="4"/>
      <c r="B202" s="4" t="s">
        <v>150</v>
      </c>
      <c r="C202" s="5">
        <v>5162.66</v>
      </c>
      <c r="D202" s="5">
        <v>3800</v>
      </c>
      <c r="E202" s="5">
        <f t="shared" si="21"/>
        <v>-1362.6599999999999</v>
      </c>
      <c r="F202" s="6">
        <f t="shared" si="22"/>
        <v>-26.394533050791647</v>
      </c>
    </row>
    <row r="203" spans="1:6">
      <c r="A203" s="4"/>
      <c r="B203" s="15" t="s">
        <v>289</v>
      </c>
      <c r="C203" s="5">
        <v>5162.66</v>
      </c>
      <c r="D203" s="5">
        <v>3800</v>
      </c>
      <c r="E203" s="5">
        <f t="shared" ref="E203" si="33">D203-C203</f>
        <v>-1362.6599999999999</v>
      </c>
      <c r="F203" s="6">
        <f t="shared" ref="F203" si="34">E203/C203*100</f>
        <v>-26.394533050791647</v>
      </c>
    </row>
    <row r="204" spans="1:6">
      <c r="A204" s="4" t="s">
        <v>6</v>
      </c>
      <c r="B204" s="4" t="s">
        <v>66</v>
      </c>
      <c r="C204" s="5">
        <v>5162.66</v>
      </c>
      <c r="D204" s="5">
        <v>3800</v>
      </c>
      <c r="E204" s="5">
        <f t="shared" si="21"/>
        <v>-1362.6599999999999</v>
      </c>
      <c r="F204" s="6">
        <f t="shared" si="22"/>
        <v>-26.394533050791647</v>
      </c>
    </row>
    <row r="205" spans="1:6">
      <c r="A205" s="4" t="s">
        <v>74</v>
      </c>
      <c r="B205" s="4" t="s">
        <v>75</v>
      </c>
      <c r="C205" s="5">
        <v>5162.66</v>
      </c>
      <c r="D205" s="5">
        <v>3800</v>
      </c>
      <c r="E205" s="5">
        <f t="shared" si="21"/>
        <v>-1362.6599999999999</v>
      </c>
      <c r="F205" s="6">
        <f t="shared" si="22"/>
        <v>-26.394533050791647</v>
      </c>
    </row>
    <row r="206" spans="1:6">
      <c r="A206" s="4" t="s">
        <v>78</v>
      </c>
      <c r="B206" s="4" t="s">
        <v>79</v>
      </c>
      <c r="C206" s="5">
        <v>5162.66</v>
      </c>
      <c r="D206" s="5">
        <v>3800</v>
      </c>
      <c r="E206" s="5">
        <f t="shared" si="21"/>
        <v>-1362.6599999999999</v>
      </c>
      <c r="F206" s="6">
        <f t="shared" si="22"/>
        <v>-26.394533050791647</v>
      </c>
    </row>
    <row r="207" spans="1:6">
      <c r="A207" s="4"/>
      <c r="B207" s="4" t="s">
        <v>130</v>
      </c>
      <c r="C207" s="5">
        <v>0</v>
      </c>
      <c r="D207" s="5">
        <v>3800</v>
      </c>
      <c r="E207" s="5">
        <f t="shared" si="21"/>
        <v>3800</v>
      </c>
      <c r="F207" s="6"/>
    </row>
    <row r="208" spans="1:6">
      <c r="A208" s="4"/>
      <c r="B208" s="4" t="s">
        <v>151</v>
      </c>
      <c r="C208" s="5">
        <v>9000</v>
      </c>
      <c r="D208" s="5">
        <v>8500</v>
      </c>
      <c r="E208" s="5">
        <f t="shared" si="21"/>
        <v>-500</v>
      </c>
      <c r="F208" s="6">
        <f t="shared" si="22"/>
        <v>-5.5555555555555554</v>
      </c>
    </row>
    <row r="209" spans="1:6">
      <c r="A209" s="4"/>
      <c r="B209" s="15" t="s">
        <v>289</v>
      </c>
      <c r="C209" s="5">
        <v>9000</v>
      </c>
      <c r="D209" s="5">
        <v>8500</v>
      </c>
      <c r="E209" s="5">
        <f t="shared" ref="E209" si="35">D209-C209</f>
        <v>-500</v>
      </c>
      <c r="F209" s="6">
        <f t="shared" ref="F209" si="36">E209/C209*100</f>
        <v>-5.5555555555555554</v>
      </c>
    </row>
    <row r="210" spans="1:6">
      <c r="A210" s="4" t="s">
        <v>6</v>
      </c>
      <c r="B210" s="4" t="s">
        <v>66</v>
      </c>
      <c r="C210" s="5">
        <v>9000</v>
      </c>
      <c r="D210" s="5">
        <v>8500</v>
      </c>
      <c r="E210" s="5">
        <f t="shared" si="21"/>
        <v>-500</v>
      </c>
      <c r="F210" s="6">
        <f t="shared" si="22"/>
        <v>-5.5555555555555554</v>
      </c>
    </row>
    <row r="211" spans="1:6">
      <c r="A211" s="4" t="s">
        <v>74</v>
      </c>
      <c r="B211" s="4" t="s">
        <v>75</v>
      </c>
      <c r="C211" s="5">
        <v>9000</v>
      </c>
      <c r="D211" s="5">
        <v>8500</v>
      </c>
      <c r="E211" s="5">
        <f t="shared" si="21"/>
        <v>-500</v>
      </c>
      <c r="F211" s="6">
        <f t="shared" si="22"/>
        <v>-5.5555555555555554</v>
      </c>
    </row>
    <row r="212" spans="1:6">
      <c r="A212" s="4" t="s">
        <v>78</v>
      </c>
      <c r="B212" s="4" t="s">
        <v>79</v>
      </c>
      <c r="C212" s="5">
        <v>9000</v>
      </c>
      <c r="D212" s="5">
        <v>8500</v>
      </c>
      <c r="E212" s="5">
        <f t="shared" si="21"/>
        <v>-500</v>
      </c>
      <c r="F212" s="6">
        <f t="shared" si="22"/>
        <v>-5.5555555555555554</v>
      </c>
    </row>
    <row r="213" spans="1:6">
      <c r="A213" s="4"/>
      <c r="B213" s="4" t="s">
        <v>130</v>
      </c>
      <c r="C213" s="5">
        <v>0</v>
      </c>
      <c r="D213" s="5">
        <v>8500</v>
      </c>
      <c r="E213" s="5">
        <f t="shared" si="21"/>
        <v>8500</v>
      </c>
      <c r="F213" s="6"/>
    </row>
    <row r="214" spans="1:6">
      <c r="A214" s="4"/>
      <c r="B214" s="4" t="s">
        <v>152</v>
      </c>
      <c r="C214" s="5">
        <v>4000</v>
      </c>
      <c r="D214" s="5">
        <v>4000</v>
      </c>
      <c r="E214" s="5">
        <f t="shared" si="21"/>
        <v>0</v>
      </c>
      <c r="F214" s="6">
        <f t="shared" si="22"/>
        <v>0</v>
      </c>
    </row>
    <row r="215" spans="1:6">
      <c r="A215" s="4"/>
      <c r="B215" s="15" t="s">
        <v>289</v>
      </c>
      <c r="C215" s="5">
        <v>4000</v>
      </c>
      <c r="D215" s="5">
        <v>4000</v>
      </c>
      <c r="E215" s="5">
        <f t="shared" ref="E215" si="37">D215-C215</f>
        <v>0</v>
      </c>
      <c r="F215" s="6">
        <f t="shared" ref="F215" si="38">E215/C215*100</f>
        <v>0</v>
      </c>
    </row>
    <row r="216" spans="1:6">
      <c r="A216" s="4" t="s">
        <v>6</v>
      </c>
      <c r="B216" s="4" t="s">
        <v>66</v>
      </c>
      <c r="C216" s="5">
        <v>4000</v>
      </c>
      <c r="D216" s="5">
        <v>4000</v>
      </c>
      <c r="E216" s="5">
        <f t="shared" si="21"/>
        <v>0</v>
      </c>
      <c r="F216" s="6">
        <f t="shared" si="22"/>
        <v>0</v>
      </c>
    </row>
    <row r="217" spans="1:6">
      <c r="A217" s="4" t="s">
        <v>74</v>
      </c>
      <c r="B217" s="4" t="s">
        <v>75</v>
      </c>
      <c r="C217" s="5">
        <v>4000</v>
      </c>
      <c r="D217" s="5">
        <v>4000</v>
      </c>
      <c r="E217" s="5">
        <f t="shared" si="21"/>
        <v>0</v>
      </c>
      <c r="F217" s="6">
        <f t="shared" si="22"/>
        <v>0</v>
      </c>
    </row>
    <row r="218" spans="1:6">
      <c r="A218" s="4" t="s">
        <v>78</v>
      </c>
      <c r="B218" s="4" t="s">
        <v>79</v>
      </c>
      <c r="C218" s="5">
        <v>4000</v>
      </c>
      <c r="D218" s="5">
        <v>4000</v>
      </c>
      <c r="E218" s="5">
        <f t="shared" si="21"/>
        <v>0</v>
      </c>
      <c r="F218" s="6">
        <f t="shared" si="22"/>
        <v>0</v>
      </c>
    </row>
    <row r="219" spans="1:6">
      <c r="A219" s="4"/>
      <c r="B219" s="4" t="s">
        <v>130</v>
      </c>
      <c r="C219" s="5">
        <v>0</v>
      </c>
      <c r="D219" s="5">
        <v>4000</v>
      </c>
      <c r="E219" s="5">
        <f t="shared" si="21"/>
        <v>4000</v>
      </c>
      <c r="F219" s="6"/>
    </row>
    <row r="220" spans="1:6">
      <c r="A220" s="4"/>
      <c r="B220" s="4" t="s">
        <v>153</v>
      </c>
      <c r="C220" s="5">
        <v>5000</v>
      </c>
      <c r="D220" s="5">
        <v>5000</v>
      </c>
      <c r="E220" s="5">
        <f t="shared" si="21"/>
        <v>0</v>
      </c>
      <c r="F220" s="6">
        <f t="shared" si="22"/>
        <v>0</v>
      </c>
    </row>
    <row r="221" spans="1:6">
      <c r="A221" s="4"/>
      <c r="B221" s="4" t="s">
        <v>293</v>
      </c>
      <c r="C221" s="5">
        <v>5000</v>
      </c>
      <c r="D221" s="5">
        <v>5000</v>
      </c>
      <c r="E221" s="5">
        <f t="shared" ref="E221" si="39">D221-C221</f>
        <v>0</v>
      </c>
      <c r="F221" s="6">
        <f t="shared" ref="F221" si="40">E221/C221*100</f>
        <v>0</v>
      </c>
    </row>
    <row r="222" spans="1:6">
      <c r="A222" s="4" t="s">
        <v>6</v>
      </c>
      <c r="B222" s="4" t="s">
        <v>66</v>
      </c>
      <c r="C222" s="5">
        <v>5000</v>
      </c>
      <c r="D222" s="5">
        <v>5000</v>
      </c>
      <c r="E222" s="5">
        <f t="shared" ref="E222:E297" si="41">D222-C222</f>
        <v>0</v>
      </c>
      <c r="F222" s="6">
        <f t="shared" ref="F222:F296" si="42">E222/C222*100</f>
        <v>0</v>
      </c>
    </row>
    <row r="223" spans="1:6">
      <c r="A223" s="4" t="s">
        <v>74</v>
      </c>
      <c r="B223" s="4" t="s">
        <v>75</v>
      </c>
      <c r="C223" s="5">
        <v>5000</v>
      </c>
      <c r="D223" s="5">
        <v>5000</v>
      </c>
      <c r="E223" s="5">
        <f t="shared" si="41"/>
        <v>0</v>
      </c>
      <c r="F223" s="6">
        <f t="shared" si="42"/>
        <v>0</v>
      </c>
    </row>
    <row r="224" spans="1:6">
      <c r="A224" s="4" t="s">
        <v>80</v>
      </c>
      <c r="B224" s="4" t="s">
        <v>81</v>
      </c>
      <c r="C224" s="5">
        <v>5000</v>
      </c>
      <c r="D224" s="5">
        <v>5000</v>
      </c>
      <c r="E224" s="5">
        <f t="shared" si="41"/>
        <v>0</v>
      </c>
      <c r="F224" s="6">
        <f t="shared" si="42"/>
        <v>0</v>
      </c>
    </row>
    <row r="225" spans="1:6">
      <c r="A225" s="4"/>
      <c r="B225" s="4" t="s">
        <v>130</v>
      </c>
      <c r="C225" s="5">
        <v>0</v>
      </c>
      <c r="D225" s="5">
        <v>5000</v>
      </c>
      <c r="E225" s="5">
        <f t="shared" si="41"/>
        <v>5000</v>
      </c>
      <c r="F225" s="6"/>
    </row>
    <row r="226" spans="1:6">
      <c r="A226" s="4"/>
      <c r="B226" s="4" t="s">
        <v>154</v>
      </c>
      <c r="C226" s="5">
        <v>10000</v>
      </c>
      <c r="D226" s="5">
        <v>2000</v>
      </c>
      <c r="E226" s="5">
        <f t="shared" si="41"/>
        <v>-8000</v>
      </c>
      <c r="F226" s="6">
        <f t="shared" si="42"/>
        <v>-80</v>
      </c>
    </row>
    <row r="227" spans="1:6">
      <c r="A227" s="4"/>
      <c r="B227" s="4" t="s">
        <v>294</v>
      </c>
      <c r="C227" s="5">
        <v>10000</v>
      </c>
      <c r="D227" s="5">
        <v>2000</v>
      </c>
      <c r="E227" s="5">
        <f t="shared" ref="E227" si="43">D227-C227</f>
        <v>-8000</v>
      </c>
      <c r="F227" s="6">
        <f t="shared" ref="F227" si="44">E227/C227*100</f>
        <v>-80</v>
      </c>
    </row>
    <row r="228" spans="1:6">
      <c r="A228" s="4" t="s">
        <v>6</v>
      </c>
      <c r="B228" s="4" t="s">
        <v>66</v>
      </c>
      <c r="C228" s="5">
        <v>10000</v>
      </c>
      <c r="D228" s="5">
        <v>2000</v>
      </c>
      <c r="E228" s="5">
        <f t="shared" si="41"/>
        <v>-8000</v>
      </c>
      <c r="F228" s="6">
        <f t="shared" si="42"/>
        <v>-80</v>
      </c>
    </row>
    <row r="229" spans="1:6">
      <c r="A229" s="4" t="s">
        <v>74</v>
      </c>
      <c r="B229" s="4" t="s">
        <v>75</v>
      </c>
      <c r="C229" s="5">
        <v>10000</v>
      </c>
      <c r="D229" s="5">
        <v>2000</v>
      </c>
      <c r="E229" s="5">
        <f t="shared" si="41"/>
        <v>-8000</v>
      </c>
      <c r="F229" s="6">
        <f t="shared" si="42"/>
        <v>-80</v>
      </c>
    </row>
    <row r="230" spans="1:6">
      <c r="A230" s="4" t="s">
        <v>80</v>
      </c>
      <c r="B230" s="4" t="s">
        <v>81</v>
      </c>
      <c r="C230" s="5">
        <v>10000</v>
      </c>
      <c r="D230" s="5">
        <v>2000</v>
      </c>
      <c r="E230" s="5">
        <f t="shared" si="41"/>
        <v>-8000</v>
      </c>
      <c r="F230" s="6">
        <f t="shared" si="42"/>
        <v>-80</v>
      </c>
    </row>
    <row r="231" spans="1:6">
      <c r="A231" s="4"/>
      <c r="B231" s="4" t="s">
        <v>130</v>
      </c>
      <c r="C231" s="5">
        <v>0</v>
      </c>
      <c r="D231" s="5">
        <v>2000</v>
      </c>
      <c r="E231" s="5">
        <f t="shared" si="41"/>
        <v>2000</v>
      </c>
      <c r="F231" s="6"/>
    </row>
    <row r="232" spans="1:6">
      <c r="A232" s="4"/>
      <c r="B232" s="4" t="s">
        <v>155</v>
      </c>
      <c r="C232" s="5">
        <v>20000</v>
      </c>
      <c r="D232" s="5">
        <f t="shared" ref="D232:D237" si="45">15000-1590</f>
        <v>13410</v>
      </c>
      <c r="E232" s="5">
        <f t="shared" si="41"/>
        <v>-6590</v>
      </c>
      <c r="F232" s="6">
        <f t="shared" si="42"/>
        <v>-32.950000000000003</v>
      </c>
    </row>
    <row r="233" spans="1:6">
      <c r="A233" s="4"/>
      <c r="B233" s="15" t="s">
        <v>289</v>
      </c>
      <c r="C233" s="5">
        <v>20000</v>
      </c>
      <c r="D233" s="5">
        <f t="shared" si="45"/>
        <v>13410</v>
      </c>
      <c r="E233" s="5">
        <f t="shared" ref="E233" si="46">D233-C233</f>
        <v>-6590</v>
      </c>
      <c r="F233" s="6">
        <f t="shared" ref="F233" si="47">E233/C233*100</f>
        <v>-32.950000000000003</v>
      </c>
    </row>
    <row r="234" spans="1:6">
      <c r="A234" s="4" t="s">
        <v>6</v>
      </c>
      <c r="B234" s="4" t="s">
        <v>66</v>
      </c>
      <c r="C234" s="5">
        <v>20000</v>
      </c>
      <c r="D234" s="5">
        <f t="shared" si="45"/>
        <v>13410</v>
      </c>
      <c r="E234" s="5">
        <f t="shared" si="41"/>
        <v>-6590</v>
      </c>
      <c r="F234" s="6">
        <f t="shared" si="42"/>
        <v>-32.950000000000003</v>
      </c>
    </row>
    <row r="235" spans="1:6">
      <c r="A235" s="4" t="s">
        <v>74</v>
      </c>
      <c r="B235" s="4" t="s">
        <v>75</v>
      </c>
      <c r="C235" s="5">
        <v>20000</v>
      </c>
      <c r="D235" s="5">
        <f t="shared" si="45"/>
        <v>13410</v>
      </c>
      <c r="E235" s="5">
        <f t="shared" si="41"/>
        <v>-6590</v>
      </c>
      <c r="F235" s="6">
        <f t="shared" si="42"/>
        <v>-32.950000000000003</v>
      </c>
    </row>
    <row r="236" spans="1:6">
      <c r="A236" s="4" t="s">
        <v>80</v>
      </c>
      <c r="B236" s="4" t="s">
        <v>81</v>
      </c>
      <c r="C236" s="5">
        <v>20000</v>
      </c>
      <c r="D236" s="5">
        <f t="shared" si="45"/>
        <v>13410</v>
      </c>
      <c r="E236" s="5">
        <f t="shared" si="41"/>
        <v>-6590</v>
      </c>
      <c r="F236" s="6">
        <f t="shared" si="42"/>
        <v>-32.950000000000003</v>
      </c>
    </row>
    <row r="237" spans="1:6">
      <c r="A237" s="4"/>
      <c r="B237" s="4" t="s">
        <v>130</v>
      </c>
      <c r="C237" s="5">
        <v>0</v>
      </c>
      <c r="D237" s="5">
        <f t="shared" si="45"/>
        <v>13410</v>
      </c>
      <c r="E237" s="5">
        <f t="shared" si="41"/>
        <v>13410</v>
      </c>
      <c r="F237" s="6"/>
    </row>
    <row r="238" spans="1:6">
      <c r="A238" s="4"/>
      <c r="B238" s="4" t="s">
        <v>156</v>
      </c>
      <c r="C238" s="5">
        <v>14200</v>
      </c>
      <c r="D238" s="5">
        <v>9450</v>
      </c>
      <c r="E238" s="5">
        <f t="shared" si="41"/>
        <v>-4750</v>
      </c>
      <c r="F238" s="6">
        <f t="shared" si="42"/>
        <v>-33.450704225352112</v>
      </c>
    </row>
    <row r="239" spans="1:6">
      <c r="A239" s="4"/>
      <c r="B239" s="4" t="s">
        <v>295</v>
      </c>
      <c r="C239" s="5">
        <v>14200</v>
      </c>
      <c r="D239" s="5">
        <v>9450</v>
      </c>
      <c r="E239" s="5">
        <f t="shared" ref="E239" si="48">D239-C239</f>
        <v>-4750</v>
      </c>
      <c r="F239" s="6">
        <f t="shared" ref="F239" si="49">E239/C239*100</f>
        <v>-33.450704225352112</v>
      </c>
    </row>
    <row r="240" spans="1:6">
      <c r="A240" s="4" t="s">
        <v>6</v>
      </c>
      <c r="B240" s="4" t="s">
        <v>66</v>
      </c>
      <c r="C240" s="5">
        <v>14200</v>
      </c>
      <c r="D240" s="5">
        <v>9450</v>
      </c>
      <c r="E240" s="5">
        <f t="shared" si="41"/>
        <v>-4750</v>
      </c>
      <c r="F240" s="6">
        <f t="shared" si="42"/>
        <v>-33.450704225352112</v>
      </c>
    </row>
    <row r="241" spans="1:6">
      <c r="A241" s="4" t="s">
        <v>84</v>
      </c>
      <c r="B241" s="4" t="s">
        <v>85</v>
      </c>
      <c r="C241" s="5">
        <v>14200</v>
      </c>
      <c r="D241" s="5">
        <v>9450</v>
      </c>
      <c r="E241" s="5">
        <f t="shared" si="41"/>
        <v>-4750</v>
      </c>
      <c r="F241" s="6">
        <f t="shared" si="42"/>
        <v>-33.450704225352112</v>
      </c>
    </row>
    <row r="242" spans="1:6">
      <c r="A242" s="4" t="s">
        <v>88</v>
      </c>
      <c r="B242" s="4" t="s">
        <v>89</v>
      </c>
      <c r="C242" s="5">
        <v>14200</v>
      </c>
      <c r="D242" s="5">
        <v>9450</v>
      </c>
      <c r="E242" s="5">
        <f t="shared" si="41"/>
        <v>-4750</v>
      </c>
      <c r="F242" s="6">
        <f t="shared" si="42"/>
        <v>-33.450704225352112</v>
      </c>
    </row>
    <row r="243" spans="1:6">
      <c r="A243" s="4"/>
      <c r="B243" s="4" t="s">
        <v>130</v>
      </c>
      <c r="C243" s="5">
        <v>0</v>
      </c>
      <c r="D243" s="5">
        <v>9450</v>
      </c>
      <c r="E243" s="5">
        <f t="shared" si="41"/>
        <v>9450</v>
      </c>
      <c r="F243" s="6"/>
    </row>
    <row r="244" spans="1:6">
      <c r="A244" s="4"/>
      <c r="B244" s="4" t="s">
        <v>157</v>
      </c>
      <c r="C244" s="5">
        <v>32000</v>
      </c>
      <c r="D244" s="5">
        <v>28250</v>
      </c>
      <c r="E244" s="5">
        <f t="shared" si="41"/>
        <v>-3750</v>
      </c>
      <c r="F244" s="6">
        <f t="shared" si="42"/>
        <v>-11.71875</v>
      </c>
    </row>
    <row r="245" spans="1:6">
      <c r="A245" s="4"/>
      <c r="B245" s="15" t="s">
        <v>289</v>
      </c>
      <c r="C245" s="5">
        <v>32000</v>
      </c>
      <c r="D245" s="5">
        <v>28250</v>
      </c>
      <c r="E245" s="5">
        <f t="shared" ref="E245" si="50">D245-C245</f>
        <v>-3750</v>
      </c>
      <c r="F245" s="6">
        <f t="shared" ref="F245" si="51">E245/C245*100</f>
        <v>-11.71875</v>
      </c>
    </row>
    <row r="246" spans="1:6">
      <c r="A246" s="4" t="s">
        <v>6</v>
      </c>
      <c r="B246" s="4" t="s">
        <v>66</v>
      </c>
      <c r="C246" s="5">
        <v>32000</v>
      </c>
      <c r="D246" s="5">
        <v>28250</v>
      </c>
      <c r="E246" s="5">
        <f t="shared" si="41"/>
        <v>-3750</v>
      </c>
      <c r="F246" s="6">
        <f t="shared" si="42"/>
        <v>-11.71875</v>
      </c>
    </row>
    <row r="247" spans="1:6">
      <c r="A247" s="4" t="s">
        <v>74</v>
      </c>
      <c r="B247" s="4" t="s">
        <v>75</v>
      </c>
      <c r="C247" s="5">
        <v>32000</v>
      </c>
      <c r="D247" s="5">
        <v>28250</v>
      </c>
      <c r="E247" s="5">
        <f t="shared" si="41"/>
        <v>-3750</v>
      </c>
      <c r="F247" s="6">
        <f t="shared" si="42"/>
        <v>-11.71875</v>
      </c>
    </row>
    <row r="248" spans="1:6">
      <c r="A248" s="4" t="s">
        <v>80</v>
      </c>
      <c r="B248" s="4" t="s">
        <v>81</v>
      </c>
      <c r="C248" s="5">
        <v>32000</v>
      </c>
      <c r="D248" s="5">
        <v>28250</v>
      </c>
      <c r="E248" s="5">
        <f t="shared" si="41"/>
        <v>-3750</v>
      </c>
      <c r="F248" s="6">
        <f t="shared" si="42"/>
        <v>-11.71875</v>
      </c>
    </row>
    <row r="249" spans="1:6">
      <c r="A249" s="4"/>
      <c r="B249" s="4" t="s">
        <v>130</v>
      </c>
      <c r="C249" s="5">
        <v>0</v>
      </c>
      <c r="D249" s="5">
        <v>28250</v>
      </c>
      <c r="E249" s="5">
        <f t="shared" si="41"/>
        <v>28250</v>
      </c>
      <c r="F249" s="6"/>
    </row>
    <row r="250" spans="1:6">
      <c r="A250" s="4"/>
      <c r="B250" s="4" t="s">
        <v>158</v>
      </c>
      <c r="C250" s="5">
        <v>20000</v>
      </c>
      <c r="D250" s="5">
        <v>18000</v>
      </c>
      <c r="E250" s="5">
        <f t="shared" si="41"/>
        <v>-2000</v>
      </c>
      <c r="F250" s="6">
        <f t="shared" si="42"/>
        <v>-10</v>
      </c>
    </row>
    <row r="251" spans="1:6">
      <c r="A251" s="4"/>
      <c r="B251" s="15" t="s">
        <v>295</v>
      </c>
      <c r="C251" s="5">
        <v>20000</v>
      </c>
      <c r="D251" s="5">
        <v>18000</v>
      </c>
      <c r="E251" s="5">
        <f t="shared" ref="E251" si="52">D251-C251</f>
        <v>-2000</v>
      </c>
      <c r="F251" s="6">
        <f t="shared" ref="F251" si="53">E251/C251*100</f>
        <v>-10</v>
      </c>
    </row>
    <row r="252" spans="1:6">
      <c r="A252" s="4" t="s">
        <v>6</v>
      </c>
      <c r="B252" s="4" t="s">
        <v>66</v>
      </c>
      <c r="C252" s="5">
        <v>20000</v>
      </c>
      <c r="D252" s="5">
        <v>18000</v>
      </c>
      <c r="E252" s="5">
        <f t="shared" si="41"/>
        <v>-2000</v>
      </c>
      <c r="F252" s="6">
        <f t="shared" si="42"/>
        <v>-10</v>
      </c>
    </row>
    <row r="253" spans="1:6">
      <c r="A253" s="4" t="s">
        <v>74</v>
      </c>
      <c r="B253" s="4" t="s">
        <v>75</v>
      </c>
      <c r="C253" s="5">
        <v>20000</v>
      </c>
      <c r="D253" s="5">
        <v>18000</v>
      </c>
      <c r="E253" s="5">
        <f t="shared" si="41"/>
        <v>-2000</v>
      </c>
      <c r="F253" s="6">
        <f t="shared" si="42"/>
        <v>-10</v>
      </c>
    </row>
    <row r="254" spans="1:6">
      <c r="A254" s="4" t="s">
        <v>80</v>
      </c>
      <c r="B254" s="4" t="s">
        <v>81</v>
      </c>
      <c r="C254" s="5">
        <v>20000</v>
      </c>
      <c r="D254" s="5">
        <v>18000</v>
      </c>
      <c r="E254" s="5">
        <f t="shared" si="41"/>
        <v>-2000</v>
      </c>
      <c r="F254" s="6">
        <f t="shared" si="42"/>
        <v>-10</v>
      </c>
    </row>
    <row r="255" spans="1:6">
      <c r="A255" s="4"/>
      <c r="B255" s="4" t="s">
        <v>130</v>
      </c>
      <c r="C255" s="5">
        <v>0</v>
      </c>
      <c r="D255" s="5">
        <v>18000</v>
      </c>
      <c r="E255" s="5">
        <f t="shared" si="41"/>
        <v>18000</v>
      </c>
      <c r="F255" s="6"/>
    </row>
    <row r="256" spans="1:6">
      <c r="A256" s="4"/>
      <c r="B256" s="4" t="s">
        <v>159</v>
      </c>
      <c r="C256" s="5">
        <v>15000</v>
      </c>
      <c r="D256" s="5">
        <v>15000</v>
      </c>
      <c r="E256" s="5">
        <f t="shared" si="41"/>
        <v>0</v>
      </c>
      <c r="F256" s="6">
        <f t="shared" si="42"/>
        <v>0</v>
      </c>
    </row>
    <row r="257" spans="1:6">
      <c r="A257" s="4"/>
      <c r="B257" s="4" t="s">
        <v>296</v>
      </c>
      <c r="C257" s="5">
        <v>15000</v>
      </c>
      <c r="D257" s="5">
        <v>15000</v>
      </c>
      <c r="E257" s="5">
        <f t="shared" ref="E257" si="54">D257-C257</f>
        <v>0</v>
      </c>
      <c r="F257" s="6">
        <f t="shared" ref="F257" si="55">E257/C257*100</f>
        <v>0</v>
      </c>
    </row>
    <row r="258" spans="1:6">
      <c r="A258" s="4" t="s">
        <v>6</v>
      </c>
      <c r="B258" s="4" t="s">
        <v>66</v>
      </c>
      <c r="C258" s="5">
        <v>15000</v>
      </c>
      <c r="D258" s="5">
        <v>15000</v>
      </c>
      <c r="E258" s="5">
        <f t="shared" si="41"/>
        <v>0</v>
      </c>
      <c r="F258" s="6">
        <f t="shared" si="42"/>
        <v>0</v>
      </c>
    </row>
    <row r="259" spans="1:6">
      <c r="A259" s="4" t="s">
        <v>74</v>
      </c>
      <c r="B259" s="4" t="s">
        <v>75</v>
      </c>
      <c r="C259" s="5">
        <v>15000</v>
      </c>
      <c r="D259" s="5">
        <v>15000</v>
      </c>
      <c r="E259" s="5">
        <f t="shared" si="41"/>
        <v>0</v>
      </c>
      <c r="F259" s="6">
        <f t="shared" si="42"/>
        <v>0</v>
      </c>
    </row>
    <row r="260" spans="1:6">
      <c r="A260" s="4" t="s">
        <v>80</v>
      </c>
      <c r="B260" s="4" t="s">
        <v>81</v>
      </c>
      <c r="C260" s="5">
        <v>15000</v>
      </c>
      <c r="D260" s="5">
        <v>15000</v>
      </c>
      <c r="E260" s="5">
        <f t="shared" si="41"/>
        <v>0</v>
      </c>
      <c r="F260" s="6">
        <f t="shared" si="42"/>
        <v>0</v>
      </c>
    </row>
    <row r="261" spans="1:6">
      <c r="A261" s="4"/>
      <c r="B261" s="4" t="s">
        <v>130</v>
      </c>
      <c r="C261" s="5">
        <v>0</v>
      </c>
      <c r="D261" s="5">
        <v>15000</v>
      </c>
      <c r="E261" s="5">
        <f t="shared" si="41"/>
        <v>15000</v>
      </c>
      <c r="F261" s="6"/>
    </row>
    <row r="262" spans="1:6">
      <c r="A262" s="4"/>
      <c r="B262" s="4" t="s">
        <v>160</v>
      </c>
      <c r="C262" s="5">
        <v>20000</v>
      </c>
      <c r="D262" s="5">
        <v>10000</v>
      </c>
      <c r="E262" s="5">
        <f t="shared" si="41"/>
        <v>-10000</v>
      </c>
      <c r="F262" s="6">
        <f t="shared" si="42"/>
        <v>-50</v>
      </c>
    </row>
    <row r="263" spans="1:6">
      <c r="A263" s="4"/>
      <c r="B263" s="4" t="s">
        <v>297</v>
      </c>
      <c r="C263" s="5">
        <v>20000</v>
      </c>
      <c r="D263" s="5">
        <v>10000</v>
      </c>
      <c r="E263" s="5">
        <f t="shared" ref="E263" si="56">D263-C263</f>
        <v>-10000</v>
      </c>
      <c r="F263" s="6">
        <f t="shared" ref="F263" si="57">E263/C263*100</f>
        <v>-50</v>
      </c>
    </row>
    <row r="264" spans="1:6">
      <c r="A264" s="4" t="s">
        <v>6</v>
      </c>
      <c r="B264" s="4" t="s">
        <v>66</v>
      </c>
      <c r="C264" s="5">
        <v>20000</v>
      </c>
      <c r="D264" s="5">
        <v>10000</v>
      </c>
      <c r="E264" s="5">
        <f t="shared" si="41"/>
        <v>-10000</v>
      </c>
      <c r="F264" s="6">
        <f t="shared" si="42"/>
        <v>-50</v>
      </c>
    </row>
    <row r="265" spans="1:6">
      <c r="A265" s="4" t="s">
        <v>74</v>
      </c>
      <c r="B265" s="4" t="s">
        <v>75</v>
      </c>
      <c r="C265" s="5">
        <v>20000</v>
      </c>
      <c r="D265" s="5">
        <v>10000</v>
      </c>
      <c r="E265" s="5">
        <f t="shared" si="41"/>
        <v>-10000</v>
      </c>
      <c r="F265" s="6">
        <f t="shared" si="42"/>
        <v>-50</v>
      </c>
    </row>
    <row r="266" spans="1:6">
      <c r="A266" s="4" t="s">
        <v>80</v>
      </c>
      <c r="B266" s="4" t="s">
        <v>81</v>
      </c>
      <c r="C266" s="5">
        <v>20000</v>
      </c>
      <c r="D266" s="5">
        <v>10000</v>
      </c>
      <c r="E266" s="5">
        <f t="shared" si="41"/>
        <v>-10000</v>
      </c>
      <c r="F266" s="6">
        <f t="shared" si="42"/>
        <v>-50</v>
      </c>
    </row>
    <row r="267" spans="1:6">
      <c r="A267" s="4"/>
      <c r="B267" s="4" t="s">
        <v>130</v>
      </c>
      <c r="C267" s="5">
        <v>0</v>
      </c>
      <c r="D267" s="5">
        <v>10000</v>
      </c>
      <c r="E267" s="5">
        <f t="shared" si="41"/>
        <v>10000</v>
      </c>
      <c r="F267" s="6"/>
    </row>
    <row r="268" spans="1:6">
      <c r="A268" s="4"/>
      <c r="B268" s="4" t="s">
        <v>161</v>
      </c>
      <c r="C268" s="5">
        <v>51000</v>
      </c>
      <c r="D268" s="5">
        <v>50359.88</v>
      </c>
      <c r="E268" s="5">
        <f t="shared" si="41"/>
        <v>-640.12000000000262</v>
      </c>
      <c r="F268" s="6">
        <f t="shared" si="42"/>
        <v>-1.2551372549019659</v>
      </c>
    </row>
    <row r="269" spans="1:6">
      <c r="A269" s="4"/>
      <c r="B269" s="15" t="s">
        <v>297</v>
      </c>
      <c r="C269" s="5">
        <v>51000</v>
      </c>
      <c r="D269" s="5">
        <v>50359.88</v>
      </c>
      <c r="E269" s="5">
        <f t="shared" ref="E269" si="58">D269-C269</f>
        <v>-640.12000000000262</v>
      </c>
      <c r="F269" s="6">
        <f t="shared" ref="F269" si="59">E269/C269*100</f>
        <v>-1.2551372549019659</v>
      </c>
    </row>
    <row r="270" spans="1:6">
      <c r="A270" s="4" t="s">
        <v>6</v>
      </c>
      <c r="B270" s="4" t="s">
        <v>66</v>
      </c>
      <c r="C270" s="5">
        <v>51000</v>
      </c>
      <c r="D270" s="5">
        <v>50359.88</v>
      </c>
      <c r="E270" s="5">
        <f t="shared" si="41"/>
        <v>-640.12000000000262</v>
      </c>
      <c r="F270" s="6">
        <f t="shared" si="42"/>
        <v>-1.2551372549019659</v>
      </c>
    </row>
    <row r="271" spans="1:6">
      <c r="A271" s="4" t="s">
        <v>74</v>
      </c>
      <c r="B271" s="4" t="s">
        <v>75</v>
      </c>
      <c r="C271" s="5">
        <v>51000</v>
      </c>
      <c r="D271" s="5">
        <v>50359.88</v>
      </c>
      <c r="E271" s="5">
        <f t="shared" si="41"/>
        <v>-640.12000000000262</v>
      </c>
      <c r="F271" s="6">
        <f t="shared" si="42"/>
        <v>-1.2551372549019659</v>
      </c>
    </row>
    <row r="272" spans="1:6">
      <c r="A272" s="4" t="s">
        <v>80</v>
      </c>
      <c r="B272" s="4" t="s">
        <v>81</v>
      </c>
      <c r="C272" s="5">
        <v>51000</v>
      </c>
      <c r="D272" s="5">
        <v>50359.88</v>
      </c>
      <c r="E272" s="5">
        <f t="shared" si="41"/>
        <v>-640.12000000000262</v>
      </c>
      <c r="F272" s="6">
        <f t="shared" si="42"/>
        <v>-1.2551372549019659</v>
      </c>
    </row>
    <row r="273" spans="1:6">
      <c r="A273" s="4"/>
      <c r="B273" s="4" t="s">
        <v>341</v>
      </c>
      <c r="C273" s="5">
        <v>0</v>
      </c>
      <c r="D273" s="5">
        <v>50359.88</v>
      </c>
      <c r="E273" s="5">
        <f t="shared" si="41"/>
        <v>50359.88</v>
      </c>
      <c r="F273" s="6"/>
    </row>
    <row r="274" spans="1:6">
      <c r="A274" s="4"/>
      <c r="B274" s="4" t="s">
        <v>162</v>
      </c>
      <c r="C274" s="5">
        <v>20000</v>
      </c>
      <c r="D274" s="5">
        <v>29375</v>
      </c>
      <c r="E274" s="5">
        <f t="shared" si="41"/>
        <v>9375</v>
      </c>
      <c r="F274" s="6">
        <f t="shared" si="42"/>
        <v>46.875</v>
      </c>
    </row>
    <row r="275" spans="1:6">
      <c r="A275" s="4"/>
      <c r="B275" s="15" t="s">
        <v>297</v>
      </c>
      <c r="C275" s="5">
        <v>20000</v>
      </c>
      <c r="D275" s="5">
        <v>29375</v>
      </c>
      <c r="E275" s="5">
        <f t="shared" ref="E275" si="60">D275-C275</f>
        <v>9375</v>
      </c>
      <c r="F275" s="6">
        <f t="shared" ref="F275" si="61">E275/C275*100</f>
        <v>46.875</v>
      </c>
    </row>
    <row r="276" spans="1:6">
      <c r="A276" s="4" t="s">
        <v>6</v>
      </c>
      <c r="B276" s="4" t="s">
        <v>66</v>
      </c>
      <c r="C276" s="5">
        <v>20000</v>
      </c>
      <c r="D276" s="5">
        <v>29375</v>
      </c>
      <c r="E276" s="5">
        <f t="shared" si="41"/>
        <v>9375</v>
      </c>
      <c r="F276" s="6">
        <f t="shared" si="42"/>
        <v>46.875</v>
      </c>
    </row>
    <row r="277" spans="1:6">
      <c r="A277" s="4" t="s">
        <v>74</v>
      </c>
      <c r="B277" s="4" t="s">
        <v>75</v>
      </c>
      <c r="C277" s="5">
        <v>20000</v>
      </c>
      <c r="D277" s="5">
        <v>29375</v>
      </c>
      <c r="E277" s="5">
        <f t="shared" si="41"/>
        <v>9375</v>
      </c>
      <c r="F277" s="6">
        <f t="shared" si="42"/>
        <v>46.875</v>
      </c>
    </row>
    <row r="278" spans="1:6">
      <c r="A278" s="4" t="s">
        <v>80</v>
      </c>
      <c r="B278" s="4" t="s">
        <v>81</v>
      </c>
      <c r="C278" s="5">
        <v>20000</v>
      </c>
      <c r="D278" s="5">
        <v>29375</v>
      </c>
      <c r="E278" s="5">
        <f t="shared" si="41"/>
        <v>9375</v>
      </c>
      <c r="F278" s="6">
        <f t="shared" si="42"/>
        <v>46.875</v>
      </c>
    </row>
    <row r="279" spans="1:6">
      <c r="A279" s="4"/>
      <c r="B279" s="4" t="s">
        <v>342</v>
      </c>
      <c r="C279" s="5">
        <v>0</v>
      </c>
      <c r="D279" s="5">
        <v>29375</v>
      </c>
      <c r="E279" s="5">
        <f t="shared" si="41"/>
        <v>29375</v>
      </c>
      <c r="F279" s="6"/>
    </row>
    <row r="280" spans="1:6">
      <c r="A280" s="4"/>
      <c r="B280" s="4" t="s">
        <v>163</v>
      </c>
      <c r="C280" s="5">
        <v>5000</v>
      </c>
      <c r="D280" s="5">
        <v>5000</v>
      </c>
      <c r="E280" s="5">
        <f t="shared" si="41"/>
        <v>0</v>
      </c>
      <c r="F280" s="6">
        <f t="shared" si="42"/>
        <v>0</v>
      </c>
    </row>
    <row r="281" spans="1:6">
      <c r="A281" s="4"/>
      <c r="B281" s="15" t="s">
        <v>297</v>
      </c>
      <c r="C281" s="5">
        <v>5000</v>
      </c>
      <c r="D281" s="5">
        <v>5000</v>
      </c>
      <c r="E281" s="5">
        <f t="shared" ref="E281" si="62">D281-C281</f>
        <v>0</v>
      </c>
      <c r="F281" s="6">
        <f t="shared" ref="F281" si="63">E281/C281*100</f>
        <v>0</v>
      </c>
    </row>
    <row r="282" spans="1:6">
      <c r="A282" s="4" t="s">
        <v>6</v>
      </c>
      <c r="B282" s="4" t="s">
        <v>66</v>
      </c>
      <c r="C282" s="5">
        <v>5000</v>
      </c>
      <c r="D282" s="5">
        <v>5000</v>
      </c>
      <c r="E282" s="5">
        <f t="shared" si="41"/>
        <v>0</v>
      </c>
      <c r="F282" s="6">
        <f t="shared" si="42"/>
        <v>0</v>
      </c>
    </row>
    <row r="283" spans="1:6">
      <c r="A283" s="4" t="s">
        <v>74</v>
      </c>
      <c r="B283" s="4" t="s">
        <v>75</v>
      </c>
      <c r="C283" s="5">
        <v>5000</v>
      </c>
      <c r="D283" s="5">
        <v>5000</v>
      </c>
      <c r="E283" s="5">
        <f t="shared" si="41"/>
        <v>0</v>
      </c>
      <c r="F283" s="6">
        <f t="shared" si="42"/>
        <v>0</v>
      </c>
    </row>
    <row r="284" spans="1:6">
      <c r="A284" s="4" t="s">
        <v>80</v>
      </c>
      <c r="B284" s="4" t="s">
        <v>81</v>
      </c>
      <c r="C284" s="5">
        <v>5000</v>
      </c>
      <c r="D284" s="5">
        <v>5000</v>
      </c>
      <c r="E284" s="5">
        <f t="shared" si="41"/>
        <v>0</v>
      </c>
      <c r="F284" s="6">
        <f t="shared" si="42"/>
        <v>0</v>
      </c>
    </row>
    <row r="285" spans="1:6">
      <c r="A285" s="4"/>
      <c r="B285" s="4" t="s">
        <v>130</v>
      </c>
      <c r="C285" s="5">
        <v>0</v>
      </c>
      <c r="D285" s="5">
        <v>5000</v>
      </c>
      <c r="E285" s="5">
        <f t="shared" si="41"/>
        <v>5000</v>
      </c>
      <c r="F285" s="6"/>
    </row>
    <row r="286" spans="1:6">
      <c r="A286" s="4"/>
      <c r="B286" s="4" t="s">
        <v>164</v>
      </c>
      <c r="C286" s="5">
        <v>4800</v>
      </c>
      <c r="D286" s="5">
        <v>4800</v>
      </c>
      <c r="E286" s="5">
        <f t="shared" si="41"/>
        <v>0</v>
      </c>
      <c r="F286" s="6">
        <f t="shared" si="42"/>
        <v>0</v>
      </c>
    </row>
    <row r="287" spans="1:6">
      <c r="A287" s="4"/>
      <c r="B287" s="15" t="s">
        <v>296</v>
      </c>
      <c r="C287" s="5">
        <v>4800</v>
      </c>
      <c r="D287" s="5">
        <v>4800</v>
      </c>
      <c r="E287" s="5">
        <f t="shared" ref="E287" si="64">D287-C287</f>
        <v>0</v>
      </c>
      <c r="F287" s="6">
        <f t="shared" ref="F287" si="65">E287/C287*100</f>
        <v>0</v>
      </c>
    </row>
    <row r="288" spans="1:6">
      <c r="A288" s="4" t="s">
        <v>6</v>
      </c>
      <c r="B288" s="4" t="s">
        <v>66</v>
      </c>
      <c r="C288" s="5">
        <v>4800</v>
      </c>
      <c r="D288" s="5">
        <v>4800</v>
      </c>
      <c r="E288" s="5">
        <f t="shared" si="41"/>
        <v>0</v>
      </c>
      <c r="F288" s="6">
        <f t="shared" si="42"/>
        <v>0</v>
      </c>
    </row>
    <row r="289" spans="1:6">
      <c r="A289" s="4" t="s">
        <v>74</v>
      </c>
      <c r="B289" s="4" t="s">
        <v>75</v>
      </c>
      <c r="C289" s="5">
        <v>4800</v>
      </c>
      <c r="D289" s="5">
        <v>4800</v>
      </c>
      <c r="E289" s="5">
        <f t="shared" si="41"/>
        <v>0</v>
      </c>
      <c r="F289" s="6">
        <f t="shared" si="42"/>
        <v>0</v>
      </c>
    </row>
    <row r="290" spans="1:6">
      <c r="A290" s="4" t="s">
        <v>82</v>
      </c>
      <c r="B290" s="4" t="s">
        <v>83</v>
      </c>
      <c r="C290" s="5">
        <v>4800</v>
      </c>
      <c r="D290" s="5">
        <v>4800</v>
      </c>
      <c r="E290" s="5">
        <f t="shared" si="41"/>
        <v>0</v>
      </c>
      <c r="F290" s="6">
        <f t="shared" si="42"/>
        <v>0</v>
      </c>
    </row>
    <row r="291" spans="1:6">
      <c r="A291" s="4"/>
      <c r="B291" s="4" t="s">
        <v>130</v>
      </c>
      <c r="C291" s="5">
        <v>0</v>
      </c>
      <c r="D291" s="5">
        <v>4800</v>
      </c>
      <c r="E291" s="5">
        <f t="shared" si="41"/>
        <v>4800</v>
      </c>
      <c r="F291" s="6"/>
    </row>
    <row r="292" spans="1:6">
      <c r="A292" s="4"/>
      <c r="B292" s="4" t="s">
        <v>287</v>
      </c>
      <c r="C292" s="5">
        <v>7000</v>
      </c>
      <c r="D292" s="5">
        <v>8000</v>
      </c>
      <c r="E292" s="5">
        <f t="shared" si="41"/>
        <v>1000</v>
      </c>
      <c r="F292" s="6">
        <f t="shared" si="42"/>
        <v>14.285714285714285</v>
      </c>
    </row>
    <row r="293" spans="1:6">
      <c r="A293" s="4"/>
      <c r="B293" s="4" t="s">
        <v>298</v>
      </c>
      <c r="C293" s="5">
        <v>7000</v>
      </c>
      <c r="D293" s="5">
        <v>8000</v>
      </c>
      <c r="E293" s="5">
        <f t="shared" ref="E293" si="66">D293-C293</f>
        <v>1000</v>
      </c>
      <c r="F293" s="6">
        <f t="shared" ref="F293" si="67">E293/C293*100</f>
        <v>14.285714285714285</v>
      </c>
    </row>
    <row r="294" spans="1:6">
      <c r="A294" s="4" t="s">
        <v>6</v>
      </c>
      <c r="B294" s="4" t="s">
        <v>66</v>
      </c>
      <c r="C294" s="5">
        <v>7000</v>
      </c>
      <c r="D294" s="5">
        <v>8000</v>
      </c>
      <c r="E294" s="5">
        <f t="shared" si="41"/>
        <v>1000</v>
      </c>
      <c r="F294" s="6">
        <f t="shared" si="42"/>
        <v>14.285714285714285</v>
      </c>
    </row>
    <row r="295" spans="1:6">
      <c r="A295" s="4" t="s">
        <v>74</v>
      </c>
      <c r="B295" s="4" t="s">
        <v>75</v>
      </c>
      <c r="C295" s="5">
        <v>7000</v>
      </c>
      <c r="D295" s="5">
        <v>8000</v>
      </c>
      <c r="E295" s="5">
        <f t="shared" si="41"/>
        <v>1000</v>
      </c>
      <c r="F295" s="6">
        <f t="shared" si="42"/>
        <v>14.285714285714285</v>
      </c>
    </row>
    <row r="296" spans="1:6">
      <c r="A296" s="4" t="s">
        <v>82</v>
      </c>
      <c r="B296" s="4" t="s">
        <v>83</v>
      </c>
      <c r="C296" s="5">
        <v>7000</v>
      </c>
      <c r="D296" s="5">
        <v>8000</v>
      </c>
      <c r="E296" s="5">
        <f t="shared" si="41"/>
        <v>1000</v>
      </c>
      <c r="F296" s="6">
        <f t="shared" si="42"/>
        <v>14.285714285714285</v>
      </c>
    </row>
    <row r="297" spans="1:6">
      <c r="A297" s="4"/>
      <c r="B297" s="4" t="s">
        <v>130</v>
      </c>
      <c r="C297" s="5">
        <v>0</v>
      </c>
      <c r="D297" s="5">
        <v>8000</v>
      </c>
      <c r="E297" s="5">
        <f t="shared" si="41"/>
        <v>8000</v>
      </c>
      <c r="F297" s="6"/>
    </row>
    <row r="298" spans="1:6">
      <c r="A298" s="4"/>
      <c r="B298" s="4" t="s">
        <v>165</v>
      </c>
      <c r="C298" s="5">
        <v>5000</v>
      </c>
      <c r="D298" s="5">
        <v>4930</v>
      </c>
      <c r="E298" s="5">
        <f t="shared" ref="E298:E384" si="68">D298-C298</f>
        <v>-70</v>
      </c>
      <c r="F298" s="6">
        <f t="shared" ref="F298:F378" si="69">E298/C298*100</f>
        <v>-1.4000000000000001</v>
      </c>
    </row>
    <row r="299" spans="1:6">
      <c r="A299" s="4"/>
      <c r="B299" s="15" t="s">
        <v>296</v>
      </c>
      <c r="C299" s="5">
        <v>5000</v>
      </c>
      <c r="D299" s="5">
        <v>5000</v>
      </c>
      <c r="E299" s="5">
        <f t="shared" ref="E299" si="70">D299-C299</f>
        <v>0</v>
      </c>
      <c r="F299" s="6">
        <f t="shared" ref="F299" si="71">E299/C299*100</f>
        <v>0</v>
      </c>
    </row>
    <row r="300" spans="1:6">
      <c r="A300" s="4" t="s">
        <v>6</v>
      </c>
      <c r="B300" s="4" t="s">
        <v>66</v>
      </c>
      <c r="C300" s="5">
        <v>5000</v>
      </c>
      <c r="D300" s="5">
        <v>5000</v>
      </c>
      <c r="E300" s="5">
        <f t="shared" si="68"/>
        <v>0</v>
      </c>
      <c r="F300" s="6">
        <f t="shared" si="69"/>
        <v>0</v>
      </c>
    </row>
    <row r="301" spans="1:6">
      <c r="A301" s="4" t="s">
        <v>74</v>
      </c>
      <c r="B301" s="4" t="s">
        <v>75</v>
      </c>
      <c r="C301" s="5">
        <v>5000</v>
      </c>
      <c r="D301" s="5">
        <v>5000</v>
      </c>
      <c r="E301" s="5">
        <f t="shared" si="68"/>
        <v>0</v>
      </c>
      <c r="F301" s="6">
        <f t="shared" si="69"/>
        <v>0</v>
      </c>
    </row>
    <row r="302" spans="1:6">
      <c r="A302" s="4" t="s">
        <v>80</v>
      </c>
      <c r="B302" s="4" t="s">
        <v>81</v>
      </c>
      <c r="C302" s="5">
        <v>5000</v>
      </c>
      <c r="D302" s="5">
        <v>5000</v>
      </c>
      <c r="E302" s="5">
        <f t="shared" si="68"/>
        <v>0</v>
      </c>
      <c r="F302" s="6">
        <f t="shared" si="69"/>
        <v>0</v>
      </c>
    </row>
    <row r="303" spans="1:6">
      <c r="A303" s="4"/>
      <c r="B303" s="4" t="s">
        <v>130</v>
      </c>
      <c r="C303" s="5">
        <v>0</v>
      </c>
      <c r="D303" s="5">
        <v>5000</v>
      </c>
      <c r="E303" s="5">
        <f t="shared" si="68"/>
        <v>5000</v>
      </c>
      <c r="F303" s="6"/>
    </row>
    <row r="304" spans="1:6">
      <c r="A304" s="4"/>
      <c r="B304" s="4" t="s">
        <v>166</v>
      </c>
      <c r="C304" s="5">
        <v>3000</v>
      </c>
      <c r="D304" s="5">
        <v>3070</v>
      </c>
      <c r="E304" s="5">
        <f t="shared" si="68"/>
        <v>70</v>
      </c>
      <c r="F304" s="6">
        <f t="shared" si="69"/>
        <v>2.3333333333333335</v>
      </c>
    </row>
    <row r="305" spans="1:6">
      <c r="A305" s="4"/>
      <c r="B305" s="15" t="s">
        <v>296</v>
      </c>
      <c r="C305" s="5">
        <v>3000</v>
      </c>
      <c r="D305" s="5">
        <v>3000</v>
      </c>
      <c r="E305" s="5">
        <f t="shared" ref="E305" si="72">D305-C305</f>
        <v>0</v>
      </c>
      <c r="F305" s="6">
        <f t="shared" ref="F305" si="73">E305/C305*100</f>
        <v>0</v>
      </c>
    </row>
    <row r="306" spans="1:6">
      <c r="A306" s="4" t="s">
        <v>6</v>
      </c>
      <c r="B306" s="4" t="s">
        <v>66</v>
      </c>
      <c r="C306" s="5">
        <v>3000</v>
      </c>
      <c r="D306" s="5">
        <v>3000</v>
      </c>
      <c r="E306" s="5">
        <f t="shared" si="68"/>
        <v>0</v>
      </c>
      <c r="F306" s="6">
        <f t="shared" si="69"/>
        <v>0</v>
      </c>
    </row>
    <row r="307" spans="1:6">
      <c r="A307" s="4" t="s">
        <v>74</v>
      </c>
      <c r="B307" s="4" t="s">
        <v>75</v>
      </c>
      <c r="C307" s="5">
        <v>3000</v>
      </c>
      <c r="D307" s="5">
        <v>3000</v>
      </c>
      <c r="E307" s="5">
        <f t="shared" si="68"/>
        <v>0</v>
      </c>
      <c r="F307" s="6">
        <f t="shared" si="69"/>
        <v>0</v>
      </c>
    </row>
    <row r="308" spans="1:6">
      <c r="A308" s="4" t="s">
        <v>80</v>
      </c>
      <c r="B308" s="4" t="s">
        <v>81</v>
      </c>
      <c r="C308" s="5">
        <v>3000</v>
      </c>
      <c r="D308" s="5">
        <v>3000</v>
      </c>
      <c r="E308" s="5">
        <f t="shared" si="68"/>
        <v>0</v>
      </c>
      <c r="F308" s="6">
        <f t="shared" si="69"/>
        <v>0</v>
      </c>
    </row>
    <row r="309" spans="1:6">
      <c r="A309" s="4"/>
      <c r="B309" s="4" t="s">
        <v>130</v>
      </c>
      <c r="C309" s="5">
        <v>0</v>
      </c>
      <c r="D309" s="5">
        <v>3000</v>
      </c>
      <c r="E309" s="5">
        <f t="shared" si="68"/>
        <v>3000</v>
      </c>
      <c r="F309" s="6"/>
    </row>
    <row r="310" spans="1:6">
      <c r="A310" s="4"/>
      <c r="B310" s="4" t="s">
        <v>167</v>
      </c>
      <c r="C310" s="5">
        <v>7000</v>
      </c>
      <c r="D310" s="5">
        <v>7000</v>
      </c>
      <c r="E310" s="5">
        <f t="shared" si="68"/>
        <v>0</v>
      </c>
      <c r="F310" s="6">
        <f t="shared" si="69"/>
        <v>0</v>
      </c>
    </row>
    <row r="311" spans="1:6">
      <c r="A311" s="4"/>
      <c r="B311" s="15" t="s">
        <v>296</v>
      </c>
      <c r="C311" s="5">
        <v>7000</v>
      </c>
      <c r="D311" s="5">
        <v>7000</v>
      </c>
      <c r="E311" s="5">
        <f t="shared" ref="E311" si="74">D311-C311</f>
        <v>0</v>
      </c>
      <c r="F311" s="6">
        <f t="shared" ref="F311" si="75">E311/C311*100</f>
        <v>0</v>
      </c>
    </row>
    <row r="312" spans="1:6">
      <c r="A312" s="4" t="s">
        <v>6</v>
      </c>
      <c r="B312" s="4" t="s">
        <v>66</v>
      </c>
      <c r="C312" s="5">
        <v>7000</v>
      </c>
      <c r="D312" s="5">
        <v>7000</v>
      </c>
      <c r="E312" s="5">
        <f t="shared" si="68"/>
        <v>0</v>
      </c>
      <c r="F312" s="6">
        <f t="shared" si="69"/>
        <v>0</v>
      </c>
    </row>
    <row r="313" spans="1:6">
      <c r="A313" s="4" t="s">
        <v>74</v>
      </c>
      <c r="B313" s="4" t="s">
        <v>75</v>
      </c>
      <c r="C313" s="5">
        <v>7000</v>
      </c>
      <c r="D313" s="5">
        <v>7000</v>
      </c>
      <c r="E313" s="5">
        <f t="shared" si="68"/>
        <v>0</v>
      </c>
      <c r="F313" s="6">
        <f t="shared" si="69"/>
        <v>0</v>
      </c>
    </row>
    <row r="314" spans="1:6">
      <c r="A314" s="4" t="s">
        <v>80</v>
      </c>
      <c r="B314" s="4" t="s">
        <v>81</v>
      </c>
      <c r="C314" s="5">
        <v>7000</v>
      </c>
      <c r="D314" s="5">
        <v>7000</v>
      </c>
      <c r="E314" s="5">
        <f t="shared" si="68"/>
        <v>0</v>
      </c>
      <c r="F314" s="6">
        <f t="shared" si="69"/>
        <v>0</v>
      </c>
    </row>
    <row r="315" spans="1:6">
      <c r="A315" s="4"/>
      <c r="B315" s="4" t="s">
        <v>130</v>
      </c>
      <c r="C315" s="5">
        <v>0</v>
      </c>
      <c r="D315" s="5">
        <v>7000</v>
      </c>
      <c r="E315" s="5">
        <f t="shared" si="68"/>
        <v>7000</v>
      </c>
      <c r="F315" s="6"/>
    </row>
    <row r="316" spans="1:6">
      <c r="A316" s="4"/>
      <c r="B316" s="4" t="s">
        <v>168</v>
      </c>
      <c r="C316" s="5">
        <v>13000</v>
      </c>
      <c r="D316" s="5">
        <v>13000</v>
      </c>
      <c r="E316" s="5">
        <f t="shared" si="68"/>
        <v>0</v>
      </c>
      <c r="F316" s="6">
        <f t="shared" si="69"/>
        <v>0</v>
      </c>
    </row>
    <row r="317" spans="1:6">
      <c r="A317" s="4"/>
      <c r="B317" s="4" t="s">
        <v>299</v>
      </c>
      <c r="C317" s="5">
        <v>13000</v>
      </c>
      <c r="D317" s="5">
        <v>13000</v>
      </c>
      <c r="E317" s="5">
        <f t="shared" ref="E317" si="76">D317-C317</f>
        <v>0</v>
      </c>
      <c r="F317" s="6">
        <f t="shared" ref="F317" si="77">E317/C317*100</f>
        <v>0</v>
      </c>
    </row>
    <row r="318" spans="1:6">
      <c r="A318" s="4" t="s">
        <v>6</v>
      </c>
      <c r="B318" s="4" t="s">
        <v>66</v>
      </c>
      <c r="C318" s="5">
        <v>13000</v>
      </c>
      <c r="D318" s="5">
        <v>13000</v>
      </c>
      <c r="E318" s="5">
        <f t="shared" si="68"/>
        <v>0</v>
      </c>
      <c r="F318" s="6">
        <f t="shared" si="69"/>
        <v>0</v>
      </c>
    </row>
    <row r="319" spans="1:6">
      <c r="A319" s="4" t="s">
        <v>74</v>
      </c>
      <c r="B319" s="4" t="s">
        <v>75</v>
      </c>
      <c r="C319" s="5">
        <v>13000</v>
      </c>
      <c r="D319" s="5">
        <v>13000</v>
      </c>
      <c r="E319" s="5">
        <f t="shared" si="68"/>
        <v>0</v>
      </c>
      <c r="F319" s="6">
        <f t="shared" si="69"/>
        <v>0</v>
      </c>
    </row>
    <row r="320" spans="1:6">
      <c r="A320" s="4" t="s">
        <v>80</v>
      </c>
      <c r="B320" s="4" t="s">
        <v>81</v>
      </c>
      <c r="C320" s="5">
        <v>13000</v>
      </c>
      <c r="D320" s="5">
        <v>13000</v>
      </c>
      <c r="E320" s="5">
        <f t="shared" si="68"/>
        <v>0</v>
      </c>
      <c r="F320" s="6">
        <f t="shared" si="69"/>
        <v>0</v>
      </c>
    </row>
    <row r="321" spans="1:6">
      <c r="A321" s="4"/>
      <c r="B321" s="4" t="s">
        <v>130</v>
      </c>
      <c r="C321" s="5">
        <v>0</v>
      </c>
      <c r="D321" s="5">
        <v>13000</v>
      </c>
      <c r="E321" s="5">
        <f t="shared" si="68"/>
        <v>13000</v>
      </c>
      <c r="F321" s="6"/>
    </row>
    <row r="322" spans="1:6">
      <c r="A322" s="4"/>
      <c r="B322" s="4" t="s">
        <v>288</v>
      </c>
      <c r="C322" s="5"/>
      <c r="D322" s="5">
        <v>1000</v>
      </c>
      <c r="E322" s="5"/>
      <c r="F322" s="6"/>
    </row>
    <row r="323" spans="1:6">
      <c r="A323" s="4"/>
      <c r="B323" s="15" t="s">
        <v>292</v>
      </c>
      <c r="C323" s="5"/>
      <c r="D323" s="5">
        <v>1000</v>
      </c>
      <c r="E323" s="5"/>
      <c r="F323" s="6"/>
    </row>
    <row r="324" spans="1:6">
      <c r="A324" s="4" t="s">
        <v>6</v>
      </c>
      <c r="B324" s="4" t="s">
        <v>66</v>
      </c>
      <c r="C324" s="5"/>
      <c r="D324" s="5">
        <v>1000</v>
      </c>
      <c r="E324" s="5"/>
      <c r="F324" s="6"/>
    </row>
    <row r="325" spans="1:6">
      <c r="A325" s="4" t="s">
        <v>74</v>
      </c>
      <c r="B325" s="4" t="s">
        <v>75</v>
      </c>
      <c r="C325" s="5"/>
      <c r="D325" s="5">
        <v>1000</v>
      </c>
      <c r="E325" s="5"/>
      <c r="F325" s="6"/>
    </row>
    <row r="326" spans="1:6">
      <c r="A326" s="7">
        <v>329</v>
      </c>
      <c r="B326" s="4" t="s">
        <v>81</v>
      </c>
      <c r="C326" s="5"/>
      <c r="D326" s="5">
        <v>1000</v>
      </c>
      <c r="E326" s="5"/>
      <c r="F326" s="6"/>
    </row>
    <row r="327" spans="1:6">
      <c r="A327" s="4"/>
      <c r="B327" s="4" t="s">
        <v>130</v>
      </c>
      <c r="C327" s="5"/>
      <c r="D327" s="5">
        <v>1000</v>
      </c>
      <c r="E327" s="5"/>
      <c r="F327" s="6"/>
    </row>
    <row r="328" spans="1:6">
      <c r="A328" s="4"/>
      <c r="B328" s="4" t="s">
        <v>169</v>
      </c>
      <c r="C328" s="5">
        <v>15000</v>
      </c>
      <c r="D328" s="5">
        <v>8600</v>
      </c>
      <c r="E328" s="5">
        <f t="shared" si="68"/>
        <v>-6400</v>
      </c>
      <c r="F328" s="6">
        <f t="shared" si="69"/>
        <v>-42.666666666666671</v>
      </c>
    </row>
    <row r="329" spans="1:6">
      <c r="A329" s="4" t="s">
        <v>8</v>
      </c>
      <c r="B329" s="4" t="s">
        <v>109</v>
      </c>
      <c r="C329" s="5">
        <v>15000</v>
      </c>
      <c r="D329" s="5">
        <v>8600</v>
      </c>
      <c r="E329" s="5">
        <f t="shared" si="68"/>
        <v>-6400</v>
      </c>
      <c r="F329" s="6">
        <f t="shared" si="69"/>
        <v>-42.666666666666671</v>
      </c>
    </row>
    <row r="330" spans="1:6">
      <c r="A330" s="4" t="s">
        <v>110</v>
      </c>
      <c r="B330" s="4" t="s">
        <v>111</v>
      </c>
      <c r="C330" s="5">
        <v>15000</v>
      </c>
      <c r="D330" s="5">
        <v>8600</v>
      </c>
      <c r="E330" s="5">
        <f t="shared" si="68"/>
        <v>-6400</v>
      </c>
      <c r="F330" s="6">
        <f t="shared" si="69"/>
        <v>-42.666666666666671</v>
      </c>
    </row>
    <row r="331" spans="1:6">
      <c r="A331" s="4" t="s">
        <v>114</v>
      </c>
      <c r="B331" s="4" t="s">
        <v>115</v>
      </c>
      <c r="C331" s="5">
        <v>15000</v>
      </c>
      <c r="D331" s="5">
        <v>8600</v>
      </c>
      <c r="E331" s="5">
        <f t="shared" si="68"/>
        <v>-6400</v>
      </c>
      <c r="F331" s="6">
        <f t="shared" si="69"/>
        <v>-42.666666666666671</v>
      </c>
    </row>
    <row r="332" spans="1:6">
      <c r="A332" s="4"/>
      <c r="B332" s="15" t="s">
        <v>296</v>
      </c>
      <c r="C332" s="5">
        <v>15000</v>
      </c>
      <c r="D332" s="5">
        <v>8600</v>
      </c>
      <c r="E332" s="5">
        <f t="shared" ref="E332" si="78">D332-C332</f>
        <v>-6400</v>
      </c>
      <c r="F332" s="6">
        <f t="shared" ref="F332" si="79">E332/C332*100</f>
        <v>-42.666666666666671</v>
      </c>
    </row>
    <row r="333" spans="1:6">
      <c r="A333" s="4"/>
      <c r="B333" s="4" t="s">
        <v>130</v>
      </c>
      <c r="C333" s="5">
        <v>0</v>
      </c>
      <c r="D333" s="5">
        <v>8600</v>
      </c>
      <c r="E333" s="5">
        <f t="shared" si="68"/>
        <v>8600</v>
      </c>
      <c r="F333" s="6"/>
    </row>
    <row r="334" spans="1:6">
      <c r="A334" s="4"/>
      <c r="B334" s="4" t="s">
        <v>286</v>
      </c>
      <c r="C334" s="5"/>
      <c r="D334" s="5">
        <v>2990</v>
      </c>
      <c r="E334" s="5">
        <f t="shared" si="68"/>
        <v>2990</v>
      </c>
      <c r="F334" s="6"/>
    </row>
    <row r="335" spans="1:6">
      <c r="A335" s="4" t="s">
        <v>8</v>
      </c>
      <c r="B335" s="4" t="s">
        <v>109</v>
      </c>
      <c r="C335" s="5"/>
      <c r="D335" s="5">
        <v>2990</v>
      </c>
      <c r="E335" s="5">
        <f t="shared" si="68"/>
        <v>2990</v>
      </c>
      <c r="F335" s="6"/>
    </row>
    <row r="336" spans="1:6">
      <c r="A336" s="4" t="s">
        <v>110</v>
      </c>
      <c r="B336" s="4" t="s">
        <v>111</v>
      </c>
      <c r="C336" s="5"/>
      <c r="D336" s="5">
        <v>2990</v>
      </c>
      <c r="E336" s="5">
        <f t="shared" si="68"/>
        <v>2990</v>
      </c>
      <c r="F336" s="6"/>
    </row>
    <row r="337" spans="1:6">
      <c r="A337" s="4" t="s">
        <v>114</v>
      </c>
      <c r="B337" s="4" t="s">
        <v>115</v>
      </c>
      <c r="C337" s="5"/>
      <c r="D337" s="5">
        <v>2990</v>
      </c>
      <c r="E337" s="5">
        <f t="shared" si="68"/>
        <v>2990</v>
      </c>
      <c r="F337" s="6"/>
    </row>
    <row r="338" spans="1:6">
      <c r="A338" s="4"/>
      <c r="B338" s="15" t="s">
        <v>296</v>
      </c>
      <c r="C338" s="5"/>
      <c r="D338" s="5">
        <v>2990</v>
      </c>
      <c r="E338" s="5">
        <f t="shared" ref="E338" si="80">D338-C338</f>
        <v>2990</v>
      </c>
      <c r="F338" s="6"/>
    </row>
    <row r="339" spans="1:6">
      <c r="A339" s="4"/>
      <c r="B339" s="4" t="s">
        <v>130</v>
      </c>
      <c r="C339" s="5"/>
      <c r="D339" s="5">
        <v>2990</v>
      </c>
      <c r="E339" s="5">
        <f t="shared" si="68"/>
        <v>2990</v>
      </c>
      <c r="F339" s="6"/>
    </row>
    <row r="340" spans="1:6">
      <c r="A340" s="4"/>
      <c r="B340" s="4" t="s">
        <v>170</v>
      </c>
      <c r="C340" s="5">
        <v>334862.5</v>
      </c>
      <c r="D340" s="5">
        <v>2500</v>
      </c>
      <c r="E340" s="5">
        <f t="shared" si="68"/>
        <v>-332362.5</v>
      </c>
      <c r="F340" s="6">
        <f t="shared" si="69"/>
        <v>-99.253424913210637</v>
      </c>
    </row>
    <row r="341" spans="1:6">
      <c r="A341" s="4"/>
      <c r="B341" s="4" t="s">
        <v>171</v>
      </c>
      <c r="C341" s="5">
        <v>135000</v>
      </c>
      <c r="D341" s="5">
        <v>2500</v>
      </c>
      <c r="E341" s="5">
        <f t="shared" si="68"/>
        <v>-132500</v>
      </c>
      <c r="F341" s="6">
        <f t="shared" si="69"/>
        <v>-98.148148148148152</v>
      </c>
    </row>
    <row r="342" spans="1:6">
      <c r="A342" s="4"/>
      <c r="B342" s="15" t="s">
        <v>295</v>
      </c>
      <c r="C342" s="5">
        <v>135000</v>
      </c>
      <c r="D342" s="5">
        <v>2500</v>
      </c>
      <c r="E342" s="5">
        <f t="shared" ref="E342" si="81">D342-C342</f>
        <v>-132500</v>
      </c>
      <c r="F342" s="6">
        <f t="shared" ref="F342" si="82">E342/C342*100</f>
        <v>-98.148148148148152</v>
      </c>
    </row>
    <row r="343" spans="1:6">
      <c r="A343" s="4" t="s">
        <v>6</v>
      </c>
      <c r="B343" s="4" t="s">
        <v>66</v>
      </c>
      <c r="C343" s="5">
        <v>5000</v>
      </c>
      <c r="D343" s="5">
        <v>2500</v>
      </c>
      <c r="E343" s="5">
        <f t="shared" si="68"/>
        <v>-2500</v>
      </c>
      <c r="F343" s="6">
        <f t="shared" si="69"/>
        <v>-50</v>
      </c>
    </row>
    <row r="344" spans="1:6">
      <c r="A344" s="4" t="s">
        <v>84</v>
      </c>
      <c r="B344" s="4" t="s">
        <v>85</v>
      </c>
      <c r="C344" s="5">
        <v>5000</v>
      </c>
      <c r="D344" s="5">
        <v>2500</v>
      </c>
      <c r="E344" s="5">
        <f t="shared" si="68"/>
        <v>-2500</v>
      </c>
      <c r="F344" s="6">
        <f t="shared" si="69"/>
        <v>-50</v>
      </c>
    </row>
    <row r="345" spans="1:6">
      <c r="A345" s="4" t="s">
        <v>86</v>
      </c>
      <c r="B345" s="4" t="s">
        <v>87</v>
      </c>
      <c r="C345" s="5">
        <v>5000</v>
      </c>
      <c r="D345" s="5">
        <v>2500</v>
      </c>
      <c r="E345" s="5">
        <f t="shared" si="68"/>
        <v>-2500</v>
      </c>
      <c r="F345" s="6">
        <f t="shared" si="69"/>
        <v>-50</v>
      </c>
    </row>
    <row r="346" spans="1:6">
      <c r="A346" s="4"/>
      <c r="B346" s="4" t="s">
        <v>130</v>
      </c>
      <c r="C346" s="5">
        <v>0</v>
      </c>
      <c r="D346" s="5">
        <v>2500</v>
      </c>
      <c r="E346" s="5">
        <f t="shared" si="68"/>
        <v>2500</v>
      </c>
      <c r="F346" s="6"/>
    </row>
    <row r="347" spans="1:6">
      <c r="A347" s="4" t="s">
        <v>14</v>
      </c>
      <c r="B347" s="4" t="s">
        <v>122</v>
      </c>
      <c r="C347" s="5">
        <v>130000</v>
      </c>
      <c r="D347" s="5">
        <v>0</v>
      </c>
      <c r="E347" s="5">
        <f t="shared" si="68"/>
        <v>-130000</v>
      </c>
      <c r="F347" s="6">
        <f t="shared" si="69"/>
        <v>-100</v>
      </c>
    </row>
    <row r="348" spans="1:6">
      <c r="A348" s="4" t="s">
        <v>123</v>
      </c>
      <c r="B348" s="4" t="s">
        <v>124</v>
      </c>
      <c r="C348" s="5">
        <v>130000</v>
      </c>
      <c r="D348" s="5">
        <v>0</v>
      </c>
      <c r="E348" s="5">
        <f t="shared" si="68"/>
        <v>-130000</v>
      </c>
      <c r="F348" s="6">
        <f t="shared" si="69"/>
        <v>-100</v>
      </c>
    </row>
    <row r="349" spans="1:6">
      <c r="A349" s="4" t="s">
        <v>125</v>
      </c>
      <c r="B349" s="4" t="s">
        <v>126</v>
      </c>
      <c r="C349" s="5">
        <v>130000</v>
      </c>
      <c r="D349" s="5">
        <v>0</v>
      </c>
      <c r="E349" s="5">
        <f t="shared" si="68"/>
        <v>-130000</v>
      </c>
      <c r="F349" s="6">
        <f t="shared" si="69"/>
        <v>-100</v>
      </c>
    </row>
    <row r="350" spans="1:6">
      <c r="A350" s="4"/>
      <c r="B350" s="4" t="s">
        <v>172</v>
      </c>
      <c r="C350" s="5">
        <v>130000</v>
      </c>
      <c r="D350" s="5"/>
      <c r="E350" s="5">
        <f t="shared" si="68"/>
        <v>-130000</v>
      </c>
      <c r="F350" s="6"/>
    </row>
    <row r="351" spans="1:6">
      <c r="A351" s="4"/>
      <c r="B351" s="4" t="s">
        <v>173</v>
      </c>
      <c r="C351" s="5">
        <v>199862.5</v>
      </c>
      <c r="D351" s="5">
        <v>69837.5</v>
      </c>
      <c r="E351" s="5">
        <f t="shared" si="68"/>
        <v>-130025</v>
      </c>
      <c r="F351" s="6">
        <f t="shared" si="69"/>
        <v>-65.05722684345487</v>
      </c>
    </row>
    <row r="352" spans="1:6">
      <c r="A352" s="4" t="s">
        <v>14</v>
      </c>
      <c r="B352" s="4" t="s">
        <v>122</v>
      </c>
      <c r="C352" s="5">
        <v>199862.5</v>
      </c>
      <c r="D352" s="5">
        <v>69837.5</v>
      </c>
      <c r="E352" s="5">
        <f t="shared" si="68"/>
        <v>-130025</v>
      </c>
      <c r="F352" s="6">
        <f t="shared" si="69"/>
        <v>-65.05722684345487</v>
      </c>
    </row>
    <row r="353" spans="1:6">
      <c r="A353" s="4" t="s">
        <v>123</v>
      </c>
      <c r="B353" s="4" t="s">
        <v>124</v>
      </c>
      <c r="C353" s="5">
        <v>199862.5</v>
      </c>
      <c r="D353" s="5">
        <v>69837.5</v>
      </c>
      <c r="E353" s="5">
        <f t="shared" si="68"/>
        <v>-130025</v>
      </c>
      <c r="F353" s="6">
        <f t="shared" si="69"/>
        <v>-65.05722684345487</v>
      </c>
    </row>
    <row r="354" spans="1:6">
      <c r="A354" s="4" t="s">
        <v>125</v>
      </c>
      <c r="B354" s="4" t="s">
        <v>126</v>
      </c>
      <c r="C354" s="5">
        <v>199862.5</v>
      </c>
      <c r="D354" s="5">
        <v>69837.5</v>
      </c>
      <c r="E354" s="5">
        <f t="shared" si="68"/>
        <v>-130025</v>
      </c>
      <c r="F354" s="6">
        <f t="shared" si="69"/>
        <v>-65.05722684345487</v>
      </c>
    </row>
    <row r="355" spans="1:6">
      <c r="A355" s="4"/>
      <c r="B355" s="15" t="s">
        <v>295</v>
      </c>
      <c r="C355" s="5">
        <v>199862.5</v>
      </c>
      <c r="D355" s="5">
        <v>69837.5</v>
      </c>
      <c r="E355" s="5">
        <f t="shared" ref="E355" si="83">D355-C355</f>
        <v>-130025</v>
      </c>
      <c r="F355" s="6">
        <f t="shared" ref="F355" si="84">E355/C355*100</f>
        <v>-65.05722684345487</v>
      </c>
    </row>
    <row r="356" spans="1:6">
      <c r="A356" s="4"/>
      <c r="B356" s="4" t="s">
        <v>130</v>
      </c>
      <c r="C356" s="5">
        <v>0</v>
      </c>
      <c r="D356" s="5">
        <v>69837.5</v>
      </c>
      <c r="E356" s="5">
        <f t="shared" si="68"/>
        <v>69837.5</v>
      </c>
      <c r="F356" s="6"/>
    </row>
    <row r="357" spans="1:6">
      <c r="A357" s="4"/>
      <c r="B357" s="4" t="s">
        <v>174</v>
      </c>
      <c r="C357" s="5">
        <v>7000</v>
      </c>
      <c r="D357" s="5">
        <v>0</v>
      </c>
      <c r="E357" s="5">
        <f t="shared" si="68"/>
        <v>-7000</v>
      </c>
      <c r="F357" s="6">
        <f t="shared" si="69"/>
        <v>-100</v>
      </c>
    </row>
    <row r="358" spans="1:6">
      <c r="A358" s="4"/>
      <c r="B358" s="4" t="s">
        <v>175</v>
      </c>
      <c r="C358" s="5">
        <v>7000</v>
      </c>
      <c r="D358" s="5">
        <v>0</v>
      </c>
      <c r="E358" s="5">
        <f t="shared" si="68"/>
        <v>-7000</v>
      </c>
      <c r="F358" s="6">
        <f t="shared" si="69"/>
        <v>-100</v>
      </c>
    </row>
    <row r="359" spans="1:6">
      <c r="A359" s="4"/>
      <c r="B359" s="15" t="s">
        <v>297</v>
      </c>
      <c r="C359" s="5">
        <v>7000</v>
      </c>
      <c r="D359" s="5">
        <v>0</v>
      </c>
      <c r="E359" s="5">
        <f t="shared" ref="E359" si="85">D359-C359</f>
        <v>-7000</v>
      </c>
      <c r="F359" s="6">
        <f t="shared" ref="F359" si="86">E359/C359*100</f>
        <v>-100</v>
      </c>
    </row>
    <row r="360" spans="1:6">
      <c r="A360" s="4" t="s">
        <v>6</v>
      </c>
      <c r="B360" s="4" t="s">
        <v>66</v>
      </c>
      <c r="C360" s="5">
        <v>7000</v>
      </c>
      <c r="D360" s="5">
        <v>0</v>
      </c>
      <c r="E360" s="5">
        <f t="shared" si="68"/>
        <v>-7000</v>
      </c>
      <c r="F360" s="6">
        <f t="shared" si="69"/>
        <v>-100</v>
      </c>
    </row>
    <row r="361" spans="1:6">
      <c r="A361" s="4" t="s">
        <v>74</v>
      </c>
      <c r="B361" s="4" t="s">
        <v>75</v>
      </c>
      <c r="C361" s="5">
        <v>7000</v>
      </c>
      <c r="D361" s="5">
        <v>0</v>
      </c>
      <c r="E361" s="5">
        <f t="shared" si="68"/>
        <v>-7000</v>
      </c>
      <c r="F361" s="6">
        <f t="shared" si="69"/>
        <v>-100</v>
      </c>
    </row>
    <row r="362" spans="1:6">
      <c r="A362" s="4" t="s">
        <v>80</v>
      </c>
      <c r="B362" s="4" t="s">
        <v>81</v>
      </c>
      <c r="C362" s="5">
        <v>7000</v>
      </c>
      <c r="D362" s="5">
        <v>0</v>
      </c>
      <c r="E362" s="5">
        <f t="shared" si="68"/>
        <v>-7000</v>
      </c>
      <c r="F362" s="6">
        <f t="shared" si="69"/>
        <v>-100</v>
      </c>
    </row>
    <row r="363" spans="1:6">
      <c r="A363" s="4"/>
      <c r="B363" s="4" t="s">
        <v>176</v>
      </c>
      <c r="C363" s="5">
        <v>50000</v>
      </c>
      <c r="D363" s="5">
        <v>0</v>
      </c>
      <c r="E363" s="5">
        <f t="shared" si="68"/>
        <v>-50000</v>
      </c>
      <c r="F363" s="6">
        <f t="shared" si="69"/>
        <v>-100</v>
      </c>
    </row>
    <row r="364" spans="1:6">
      <c r="A364" s="4"/>
      <c r="B364" s="4" t="s">
        <v>177</v>
      </c>
      <c r="C364" s="5">
        <v>50000</v>
      </c>
      <c r="D364" s="5">
        <v>0</v>
      </c>
      <c r="E364" s="5">
        <f t="shared" si="68"/>
        <v>-50000</v>
      </c>
      <c r="F364" s="6">
        <f t="shared" si="69"/>
        <v>-100</v>
      </c>
    </row>
    <row r="365" spans="1:6">
      <c r="A365" s="4" t="s">
        <v>8</v>
      </c>
      <c r="B365" s="4" t="s">
        <v>109</v>
      </c>
      <c r="C365" s="5">
        <v>50000</v>
      </c>
      <c r="D365" s="5">
        <v>0</v>
      </c>
      <c r="E365" s="5">
        <f t="shared" si="68"/>
        <v>-50000</v>
      </c>
      <c r="F365" s="6">
        <f t="shared" si="69"/>
        <v>-100</v>
      </c>
    </row>
    <row r="366" spans="1:6">
      <c r="A366" s="4" t="s">
        <v>110</v>
      </c>
      <c r="B366" s="4" t="s">
        <v>111</v>
      </c>
      <c r="C366" s="5">
        <v>50000</v>
      </c>
      <c r="D366" s="5">
        <v>0</v>
      </c>
      <c r="E366" s="5">
        <f t="shared" si="68"/>
        <v>-50000</v>
      </c>
      <c r="F366" s="6">
        <f t="shared" si="69"/>
        <v>-100</v>
      </c>
    </row>
    <row r="367" spans="1:6">
      <c r="A367" s="4" t="s">
        <v>116</v>
      </c>
      <c r="B367" s="4" t="s">
        <v>117</v>
      </c>
      <c r="C367" s="5">
        <v>50000</v>
      </c>
      <c r="D367" s="5">
        <v>0</v>
      </c>
      <c r="E367" s="5">
        <f t="shared" si="68"/>
        <v>-50000</v>
      </c>
      <c r="F367" s="6">
        <f t="shared" si="69"/>
        <v>-100</v>
      </c>
    </row>
    <row r="368" spans="1:6">
      <c r="A368" s="4"/>
      <c r="B368" s="15" t="s">
        <v>297</v>
      </c>
      <c r="C368" s="5">
        <v>50000</v>
      </c>
      <c r="D368" s="5">
        <v>0</v>
      </c>
      <c r="E368" s="5">
        <f t="shared" ref="E368" si="87">D368-C368</f>
        <v>-50000</v>
      </c>
      <c r="F368" s="6">
        <f t="shared" ref="F368" si="88">E368/C368*100</f>
        <v>-100</v>
      </c>
    </row>
    <row r="369" spans="1:6">
      <c r="A369" s="4"/>
      <c r="B369" s="4" t="s">
        <v>178</v>
      </c>
      <c r="C369" s="5">
        <v>112500</v>
      </c>
      <c r="D369" s="5">
        <v>108462.16</v>
      </c>
      <c r="E369" s="5">
        <f t="shared" si="68"/>
        <v>-4037.8399999999965</v>
      </c>
      <c r="F369" s="6">
        <f t="shared" si="69"/>
        <v>-3.5891911111111079</v>
      </c>
    </row>
    <row r="370" spans="1:6">
      <c r="A370" s="4"/>
      <c r="B370" s="4" t="s">
        <v>179</v>
      </c>
      <c r="C370" s="5">
        <v>112500</v>
      </c>
      <c r="D370" s="5">
        <v>108462.16</v>
      </c>
      <c r="E370" s="5">
        <f t="shared" si="68"/>
        <v>-4037.8399999999965</v>
      </c>
      <c r="F370" s="6">
        <f t="shared" si="69"/>
        <v>-3.5891911111111079</v>
      </c>
    </row>
    <row r="371" spans="1:6">
      <c r="A371" s="4" t="s">
        <v>8</v>
      </c>
      <c r="B371" s="4" t="s">
        <v>109</v>
      </c>
      <c r="C371" s="5">
        <v>112500</v>
      </c>
      <c r="D371" s="5">
        <v>108462.16</v>
      </c>
      <c r="E371" s="5">
        <f t="shared" si="68"/>
        <v>-4037.8399999999965</v>
      </c>
      <c r="F371" s="6">
        <f t="shared" si="69"/>
        <v>-3.5891911111111079</v>
      </c>
    </row>
    <row r="372" spans="1:6">
      <c r="A372" s="4" t="s">
        <v>110</v>
      </c>
      <c r="B372" s="4" t="s">
        <v>111</v>
      </c>
      <c r="C372" s="5">
        <v>112500</v>
      </c>
      <c r="D372" s="5">
        <v>108462.16</v>
      </c>
      <c r="E372" s="5">
        <f t="shared" si="68"/>
        <v>-4037.8399999999965</v>
      </c>
      <c r="F372" s="6">
        <f t="shared" si="69"/>
        <v>-3.5891911111111079</v>
      </c>
    </row>
    <row r="373" spans="1:6">
      <c r="A373" s="4" t="s">
        <v>114</v>
      </c>
      <c r="B373" s="4" t="s">
        <v>115</v>
      </c>
      <c r="C373" s="5">
        <v>112500</v>
      </c>
      <c r="D373" s="5">
        <v>108462.16</v>
      </c>
      <c r="E373" s="5">
        <f t="shared" si="68"/>
        <v>-4037.8399999999965</v>
      </c>
      <c r="F373" s="6">
        <f t="shared" si="69"/>
        <v>-3.5891911111111079</v>
      </c>
    </row>
    <row r="374" spans="1:6">
      <c r="A374" s="4"/>
      <c r="B374" s="15" t="s">
        <v>297</v>
      </c>
      <c r="C374" s="5">
        <v>112500</v>
      </c>
      <c r="D374" s="5">
        <v>108462.16</v>
      </c>
      <c r="E374" s="5">
        <f t="shared" ref="E374" si="89">D374-C374</f>
        <v>-4037.8399999999965</v>
      </c>
      <c r="F374" s="6">
        <f t="shared" ref="F374" si="90">E374/C374*100</f>
        <v>-3.5891911111111079</v>
      </c>
    </row>
    <row r="375" spans="1:6">
      <c r="A375" s="4"/>
      <c r="B375" s="4" t="s">
        <v>172</v>
      </c>
      <c r="C375" s="5">
        <v>0</v>
      </c>
      <c r="D375" s="5">
        <v>108462.16</v>
      </c>
      <c r="E375" s="5">
        <f t="shared" si="68"/>
        <v>108462.16</v>
      </c>
      <c r="F375" s="6"/>
    </row>
    <row r="376" spans="1:6">
      <c r="A376" s="4"/>
      <c r="B376" s="4" t="s">
        <v>180</v>
      </c>
      <c r="C376" s="5">
        <v>3014344.5</v>
      </c>
      <c r="D376" s="5">
        <v>429250</v>
      </c>
      <c r="E376" s="5">
        <f t="shared" si="68"/>
        <v>-2585094.5</v>
      </c>
      <c r="F376" s="6">
        <f t="shared" si="69"/>
        <v>-85.759756391480806</v>
      </c>
    </row>
    <row r="377" spans="1:6">
      <c r="A377" s="4"/>
      <c r="B377" s="4" t="s">
        <v>181</v>
      </c>
      <c r="C377" s="5">
        <v>658344.5</v>
      </c>
      <c r="D377" s="5">
        <v>343250</v>
      </c>
      <c r="E377" s="5">
        <f t="shared" si="68"/>
        <v>-315094.5</v>
      </c>
      <c r="F377" s="6">
        <f t="shared" si="69"/>
        <v>-47.861643865787599</v>
      </c>
    </row>
    <row r="378" spans="1:6">
      <c r="A378" s="4"/>
      <c r="B378" s="4" t="s">
        <v>182</v>
      </c>
      <c r="C378" s="5">
        <v>408344.5</v>
      </c>
      <c r="D378" s="5">
        <v>328250</v>
      </c>
      <c r="E378" s="5">
        <f t="shared" si="68"/>
        <v>-80094.5</v>
      </c>
      <c r="F378" s="6">
        <f t="shared" si="69"/>
        <v>-19.614443196859515</v>
      </c>
    </row>
    <row r="379" spans="1:6">
      <c r="A379" s="4"/>
      <c r="B379" s="4" t="s">
        <v>300</v>
      </c>
      <c r="C379" s="5">
        <v>408344.5</v>
      </c>
      <c r="D379" s="5">
        <v>328250</v>
      </c>
      <c r="E379" s="5">
        <f t="shared" ref="E379" si="91">D379-C379</f>
        <v>-80094.5</v>
      </c>
      <c r="F379" s="6">
        <f t="shared" ref="F379" si="92">E379/C379*100</f>
        <v>-19.614443196859515</v>
      </c>
    </row>
    <row r="380" spans="1:6">
      <c r="A380" s="4" t="s">
        <v>6</v>
      </c>
      <c r="B380" s="4" t="s">
        <v>66</v>
      </c>
      <c r="C380" s="5">
        <v>408344.5</v>
      </c>
      <c r="D380" s="5">
        <v>328250</v>
      </c>
      <c r="E380" s="5">
        <f t="shared" si="68"/>
        <v>-80094.5</v>
      </c>
      <c r="F380" s="6">
        <f t="shared" ref="F380:F453" si="93">E380/C380*100</f>
        <v>-19.614443196859515</v>
      </c>
    </row>
    <row r="381" spans="1:6">
      <c r="A381" s="4" t="s">
        <v>74</v>
      </c>
      <c r="B381" s="4" t="s">
        <v>75</v>
      </c>
      <c r="C381" s="5">
        <v>408344.5</v>
      </c>
      <c r="D381" s="5">
        <v>328250</v>
      </c>
      <c r="E381" s="5">
        <f t="shared" si="68"/>
        <v>-80094.5</v>
      </c>
      <c r="F381" s="6">
        <f t="shared" si="93"/>
        <v>-19.614443196859515</v>
      </c>
    </row>
    <row r="382" spans="1:6">
      <c r="A382" s="4" t="s">
        <v>78</v>
      </c>
      <c r="B382" s="4" t="s">
        <v>79</v>
      </c>
      <c r="C382" s="5">
        <v>78000</v>
      </c>
      <c r="D382" s="5">
        <v>40000</v>
      </c>
      <c r="E382" s="5">
        <f t="shared" si="68"/>
        <v>-38000</v>
      </c>
      <c r="F382" s="6">
        <f t="shared" si="93"/>
        <v>-48.717948717948715</v>
      </c>
    </row>
    <row r="383" spans="1:6">
      <c r="A383" s="4"/>
      <c r="B383" s="4" t="s">
        <v>339</v>
      </c>
      <c r="C383" s="5">
        <v>0</v>
      </c>
      <c r="D383" s="5">
        <v>40000</v>
      </c>
      <c r="E383" s="5">
        <f t="shared" si="68"/>
        <v>40000</v>
      </c>
      <c r="F383" s="6"/>
    </row>
    <row r="384" spans="1:6">
      <c r="A384" s="4" t="s">
        <v>80</v>
      </c>
      <c r="B384" s="4" t="s">
        <v>81</v>
      </c>
      <c r="C384" s="5">
        <v>330344.5</v>
      </c>
      <c r="D384" s="5">
        <v>288250</v>
      </c>
      <c r="E384" s="5">
        <f t="shared" si="68"/>
        <v>-42094.5</v>
      </c>
      <c r="F384" s="6">
        <f t="shared" si="93"/>
        <v>-12.742606581916757</v>
      </c>
    </row>
    <row r="385" spans="1:6">
      <c r="A385" s="4"/>
      <c r="B385" s="4" t="s">
        <v>339</v>
      </c>
      <c r="C385" s="5">
        <v>0</v>
      </c>
      <c r="D385" s="5">
        <v>288250</v>
      </c>
      <c r="E385" s="5">
        <f t="shared" ref="E385:E459" si="94">D385-C385</f>
        <v>288250</v>
      </c>
      <c r="F385" s="6"/>
    </row>
    <row r="386" spans="1:6">
      <c r="A386" s="4"/>
      <c r="B386" s="4" t="s">
        <v>183</v>
      </c>
      <c r="C386" s="5">
        <v>10000</v>
      </c>
      <c r="D386" s="5">
        <v>0</v>
      </c>
      <c r="E386" s="5">
        <f t="shared" si="94"/>
        <v>-10000</v>
      </c>
      <c r="F386" s="6">
        <f t="shared" si="93"/>
        <v>-100</v>
      </c>
    </row>
    <row r="387" spans="1:6">
      <c r="A387" s="4"/>
      <c r="B387" s="15" t="s">
        <v>292</v>
      </c>
      <c r="C387" s="5">
        <v>10000</v>
      </c>
      <c r="D387" s="5">
        <v>0</v>
      </c>
      <c r="E387" s="5">
        <f t="shared" ref="E387" si="95">D387-C387</f>
        <v>-10000</v>
      </c>
      <c r="F387" s="6">
        <f t="shared" ref="F387" si="96">E387/C387*100</f>
        <v>-100</v>
      </c>
    </row>
    <row r="388" spans="1:6">
      <c r="A388" s="4" t="s">
        <v>6</v>
      </c>
      <c r="B388" s="4" t="s">
        <v>66</v>
      </c>
      <c r="C388" s="5">
        <v>10000</v>
      </c>
      <c r="D388" s="5">
        <v>0</v>
      </c>
      <c r="E388" s="5">
        <f t="shared" si="94"/>
        <v>-10000</v>
      </c>
      <c r="F388" s="6">
        <f t="shared" si="93"/>
        <v>-100</v>
      </c>
    </row>
    <row r="389" spans="1:6">
      <c r="A389" s="4" t="s">
        <v>74</v>
      </c>
      <c r="B389" s="4" t="s">
        <v>75</v>
      </c>
      <c r="C389" s="5">
        <v>10000</v>
      </c>
      <c r="D389" s="5">
        <v>0</v>
      </c>
      <c r="E389" s="5">
        <f t="shared" si="94"/>
        <v>-10000</v>
      </c>
      <c r="F389" s="6">
        <f t="shared" si="93"/>
        <v>-100</v>
      </c>
    </row>
    <row r="390" spans="1:6">
      <c r="A390" s="4" t="s">
        <v>80</v>
      </c>
      <c r="B390" s="4" t="s">
        <v>81</v>
      </c>
      <c r="C390" s="5">
        <v>10000</v>
      </c>
      <c r="D390" s="5">
        <v>0</v>
      </c>
      <c r="E390" s="5">
        <f t="shared" si="94"/>
        <v>-10000</v>
      </c>
      <c r="F390" s="6">
        <f t="shared" si="93"/>
        <v>-100</v>
      </c>
    </row>
    <row r="391" spans="1:6">
      <c r="A391" s="4"/>
      <c r="B391" s="4" t="s">
        <v>184</v>
      </c>
      <c r="C391" s="5">
        <v>150000</v>
      </c>
      <c r="D391" s="5">
        <v>0</v>
      </c>
      <c r="E391" s="5">
        <f t="shared" si="94"/>
        <v>-150000</v>
      </c>
      <c r="F391" s="6">
        <f t="shared" si="93"/>
        <v>-100</v>
      </c>
    </row>
    <row r="392" spans="1:6">
      <c r="A392" s="4" t="s">
        <v>8</v>
      </c>
      <c r="B392" s="4" t="s">
        <v>109</v>
      </c>
      <c r="C392" s="5">
        <v>150000</v>
      </c>
      <c r="D392" s="5">
        <v>0</v>
      </c>
      <c r="E392" s="5">
        <f t="shared" si="94"/>
        <v>-150000</v>
      </c>
      <c r="F392" s="6">
        <f t="shared" si="93"/>
        <v>-100</v>
      </c>
    </row>
    <row r="393" spans="1:6">
      <c r="A393" s="4" t="s">
        <v>110</v>
      </c>
      <c r="B393" s="4" t="s">
        <v>111</v>
      </c>
      <c r="C393" s="5">
        <v>150000</v>
      </c>
      <c r="D393" s="5">
        <v>0</v>
      </c>
      <c r="E393" s="5">
        <f t="shared" si="94"/>
        <v>-150000</v>
      </c>
      <c r="F393" s="6">
        <f t="shared" si="93"/>
        <v>-100</v>
      </c>
    </row>
    <row r="394" spans="1:6">
      <c r="A394" s="4" t="s">
        <v>112</v>
      </c>
      <c r="B394" s="4" t="s">
        <v>113</v>
      </c>
      <c r="C394" s="5">
        <v>150000</v>
      </c>
      <c r="D394" s="5">
        <v>0</v>
      </c>
      <c r="E394" s="5">
        <f t="shared" si="94"/>
        <v>-150000</v>
      </c>
      <c r="F394" s="6">
        <f t="shared" si="93"/>
        <v>-100</v>
      </c>
    </row>
    <row r="395" spans="1:6">
      <c r="A395" s="4"/>
      <c r="B395" s="15" t="s">
        <v>300</v>
      </c>
      <c r="C395" s="5">
        <v>150000</v>
      </c>
      <c r="D395" s="5">
        <v>0</v>
      </c>
      <c r="E395" s="5">
        <f t="shared" ref="E395" si="97">D395-C395</f>
        <v>-150000</v>
      </c>
      <c r="F395" s="6">
        <f t="shared" ref="F395" si="98">E395/C395*100</f>
        <v>-100</v>
      </c>
    </row>
    <row r="396" spans="1:6">
      <c r="A396" s="4"/>
      <c r="B396" s="4" t="s">
        <v>185</v>
      </c>
      <c r="C396" s="5">
        <v>90000</v>
      </c>
      <c r="D396" s="5">
        <v>15000</v>
      </c>
      <c r="E396" s="5">
        <f t="shared" si="94"/>
        <v>-75000</v>
      </c>
      <c r="F396" s="6">
        <f t="shared" si="93"/>
        <v>-83.333333333333343</v>
      </c>
    </row>
    <row r="397" spans="1:6">
      <c r="A397" s="4" t="s">
        <v>8</v>
      </c>
      <c r="B397" s="4" t="s">
        <v>109</v>
      </c>
      <c r="C397" s="5">
        <v>90000</v>
      </c>
      <c r="D397" s="5">
        <v>15000</v>
      </c>
      <c r="E397" s="5">
        <f t="shared" si="94"/>
        <v>-75000</v>
      </c>
      <c r="F397" s="6">
        <f t="shared" si="93"/>
        <v>-83.333333333333343</v>
      </c>
    </row>
    <row r="398" spans="1:6">
      <c r="A398" s="4" t="s">
        <v>110</v>
      </c>
      <c r="B398" s="4" t="s">
        <v>111</v>
      </c>
      <c r="C398" s="5">
        <v>90000</v>
      </c>
      <c r="D398" s="5">
        <v>15000</v>
      </c>
      <c r="E398" s="5">
        <f t="shared" si="94"/>
        <v>-75000</v>
      </c>
      <c r="F398" s="6">
        <f t="shared" si="93"/>
        <v>-83.333333333333343</v>
      </c>
    </row>
    <row r="399" spans="1:6">
      <c r="A399" s="4" t="s">
        <v>112</v>
      </c>
      <c r="B399" s="4" t="s">
        <v>113</v>
      </c>
      <c r="C399" s="5">
        <v>90000</v>
      </c>
      <c r="D399" s="5">
        <v>15000</v>
      </c>
      <c r="E399" s="5">
        <f t="shared" si="94"/>
        <v>-75000</v>
      </c>
      <c r="F399" s="6">
        <f t="shared" si="93"/>
        <v>-83.333333333333343</v>
      </c>
    </row>
    <row r="400" spans="1:6">
      <c r="A400" s="4"/>
      <c r="B400" s="15" t="s">
        <v>300</v>
      </c>
      <c r="C400" s="5">
        <v>90000</v>
      </c>
      <c r="D400" s="5">
        <v>15000</v>
      </c>
      <c r="E400" s="5">
        <f t="shared" ref="E400" si="99">D400-C400</f>
        <v>-75000</v>
      </c>
      <c r="F400" s="6">
        <f t="shared" ref="F400" si="100">E400/C400*100</f>
        <v>-83.333333333333343</v>
      </c>
    </row>
    <row r="401" spans="1:6">
      <c r="A401" s="4"/>
      <c r="B401" s="4" t="s">
        <v>130</v>
      </c>
      <c r="C401" s="5">
        <v>0</v>
      </c>
      <c r="D401" s="5">
        <v>15000</v>
      </c>
      <c r="E401" s="5">
        <f t="shared" si="94"/>
        <v>15000</v>
      </c>
      <c r="F401" s="6"/>
    </row>
    <row r="402" spans="1:6">
      <c r="A402" s="4"/>
      <c r="B402" s="4" t="s">
        <v>186</v>
      </c>
      <c r="C402" s="5">
        <v>2250000</v>
      </c>
      <c r="D402" s="5">
        <v>0</v>
      </c>
      <c r="E402" s="5">
        <f t="shared" si="94"/>
        <v>-2250000</v>
      </c>
      <c r="F402" s="6">
        <f t="shared" si="93"/>
        <v>-100</v>
      </c>
    </row>
    <row r="403" spans="1:6">
      <c r="A403" s="4"/>
      <c r="B403" s="4" t="s">
        <v>187</v>
      </c>
      <c r="C403" s="5">
        <v>1250000</v>
      </c>
      <c r="D403" s="5">
        <v>0</v>
      </c>
      <c r="E403" s="5">
        <f t="shared" si="94"/>
        <v>-1250000</v>
      </c>
      <c r="F403" s="6">
        <f t="shared" si="93"/>
        <v>-100</v>
      </c>
    </row>
    <row r="404" spans="1:6">
      <c r="A404" s="4" t="s">
        <v>8</v>
      </c>
      <c r="B404" s="4" t="s">
        <v>109</v>
      </c>
      <c r="C404" s="5">
        <v>1250000</v>
      </c>
      <c r="D404" s="5">
        <v>0</v>
      </c>
      <c r="E404" s="5">
        <f t="shared" si="94"/>
        <v>-1250000</v>
      </c>
      <c r="F404" s="6">
        <f t="shared" si="93"/>
        <v>-100</v>
      </c>
    </row>
    <row r="405" spans="1:6">
      <c r="A405" s="4" t="s">
        <v>110</v>
      </c>
      <c r="B405" s="4" t="s">
        <v>111</v>
      </c>
      <c r="C405" s="5">
        <v>1250000</v>
      </c>
      <c r="D405" s="5">
        <v>0</v>
      </c>
      <c r="E405" s="5">
        <f t="shared" si="94"/>
        <v>-1250000</v>
      </c>
      <c r="F405" s="6">
        <f t="shared" si="93"/>
        <v>-100</v>
      </c>
    </row>
    <row r="406" spans="1:6">
      <c r="A406" s="4" t="s">
        <v>112</v>
      </c>
      <c r="B406" s="4" t="s">
        <v>113</v>
      </c>
      <c r="C406" s="5">
        <v>1250000</v>
      </c>
      <c r="D406" s="5">
        <v>0</v>
      </c>
      <c r="E406" s="5">
        <f t="shared" si="94"/>
        <v>-1250000</v>
      </c>
      <c r="F406" s="6">
        <f t="shared" si="93"/>
        <v>-100</v>
      </c>
    </row>
    <row r="407" spans="1:6">
      <c r="A407" s="4"/>
      <c r="B407" s="15" t="s">
        <v>300</v>
      </c>
      <c r="C407" s="5">
        <v>1250000</v>
      </c>
      <c r="D407" s="5">
        <v>0</v>
      </c>
      <c r="E407" s="5">
        <f t="shared" ref="E407" si="101">D407-C407</f>
        <v>-1250000</v>
      </c>
      <c r="F407" s="6">
        <f t="shared" ref="F407" si="102">E407/C407*100</f>
        <v>-100</v>
      </c>
    </row>
    <row r="408" spans="1:6">
      <c r="A408" s="4"/>
      <c r="B408" s="4" t="s">
        <v>188</v>
      </c>
      <c r="C408" s="5">
        <v>1000000</v>
      </c>
      <c r="D408" s="5">
        <v>0</v>
      </c>
      <c r="E408" s="5">
        <f t="shared" si="94"/>
        <v>-1000000</v>
      </c>
      <c r="F408" s="6">
        <f t="shared" si="93"/>
        <v>-100</v>
      </c>
    </row>
    <row r="409" spans="1:6">
      <c r="A409" s="4" t="s">
        <v>8</v>
      </c>
      <c r="B409" s="4" t="s">
        <v>109</v>
      </c>
      <c r="C409" s="5">
        <v>1000000</v>
      </c>
      <c r="D409" s="5">
        <v>0</v>
      </c>
      <c r="E409" s="5">
        <f t="shared" si="94"/>
        <v>-1000000</v>
      </c>
      <c r="F409" s="6">
        <f t="shared" si="93"/>
        <v>-100</v>
      </c>
    </row>
    <row r="410" spans="1:6">
      <c r="A410" s="4" t="s">
        <v>110</v>
      </c>
      <c r="B410" s="4" t="s">
        <v>111</v>
      </c>
      <c r="C410" s="5">
        <v>1000000</v>
      </c>
      <c r="D410" s="5">
        <v>0</v>
      </c>
      <c r="E410" s="5">
        <f t="shared" si="94"/>
        <v>-1000000</v>
      </c>
      <c r="F410" s="6">
        <f t="shared" si="93"/>
        <v>-100</v>
      </c>
    </row>
    <row r="411" spans="1:6">
      <c r="A411" s="4" t="s">
        <v>112</v>
      </c>
      <c r="B411" s="4" t="s">
        <v>113</v>
      </c>
      <c r="C411" s="5">
        <v>1000000</v>
      </c>
      <c r="D411" s="5">
        <v>0</v>
      </c>
      <c r="E411" s="5">
        <f t="shared" si="94"/>
        <v>-1000000</v>
      </c>
      <c r="F411" s="6">
        <f t="shared" si="93"/>
        <v>-100</v>
      </c>
    </row>
    <row r="412" spans="1:6">
      <c r="A412" s="4"/>
      <c r="B412" s="15" t="s">
        <v>300</v>
      </c>
      <c r="C412" s="5">
        <v>1000000</v>
      </c>
      <c r="D412" s="5">
        <v>0</v>
      </c>
      <c r="E412" s="5">
        <f t="shared" ref="E412" si="103">D412-C412</f>
        <v>-1000000</v>
      </c>
      <c r="F412" s="6">
        <f t="shared" ref="F412" si="104">E412/C412*100</f>
        <v>-100</v>
      </c>
    </row>
    <row r="413" spans="1:6">
      <c r="A413" s="4"/>
      <c r="B413" s="4" t="s">
        <v>189</v>
      </c>
      <c r="C413" s="5">
        <v>106000</v>
      </c>
      <c r="D413" s="5">
        <v>86000</v>
      </c>
      <c r="E413" s="5">
        <f t="shared" si="94"/>
        <v>-20000</v>
      </c>
      <c r="F413" s="6">
        <f t="shared" si="93"/>
        <v>-18.867924528301888</v>
      </c>
    </row>
    <row r="414" spans="1:6">
      <c r="A414" s="4"/>
      <c r="B414" s="4" t="s">
        <v>190</v>
      </c>
      <c r="C414" s="5">
        <v>20000</v>
      </c>
      <c r="D414" s="5">
        <v>0</v>
      </c>
      <c r="E414" s="5">
        <f t="shared" si="94"/>
        <v>-20000</v>
      </c>
      <c r="F414" s="6">
        <f t="shared" si="93"/>
        <v>-100</v>
      </c>
    </row>
    <row r="415" spans="1:6">
      <c r="A415" s="4"/>
      <c r="B415" s="4" t="s">
        <v>301</v>
      </c>
      <c r="C415" s="5">
        <v>20000</v>
      </c>
      <c r="D415" s="5">
        <v>0</v>
      </c>
      <c r="E415" s="5">
        <f t="shared" ref="E415" si="105">D415-C415</f>
        <v>-20000</v>
      </c>
      <c r="F415" s="6">
        <f t="shared" ref="F415" si="106">E415/C415*100</f>
        <v>-100</v>
      </c>
    </row>
    <row r="416" spans="1:6">
      <c r="A416" s="4" t="s">
        <v>6</v>
      </c>
      <c r="B416" s="4" t="s">
        <v>66</v>
      </c>
      <c r="C416" s="5">
        <v>20000</v>
      </c>
      <c r="D416" s="5">
        <v>0</v>
      </c>
      <c r="E416" s="5">
        <f t="shared" si="94"/>
        <v>-20000</v>
      </c>
      <c r="F416" s="6">
        <f t="shared" si="93"/>
        <v>-100</v>
      </c>
    </row>
    <row r="417" spans="1:6">
      <c r="A417" s="4" t="s">
        <v>74</v>
      </c>
      <c r="B417" s="4" t="s">
        <v>75</v>
      </c>
      <c r="C417" s="5">
        <v>20000</v>
      </c>
      <c r="D417" s="5">
        <v>0</v>
      </c>
      <c r="E417" s="5">
        <f t="shared" si="94"/>
        <v>-20000</v>
      </c>
      <c r="F417" s="6">
        <f t="shared" si="93"/>
        <v>-100</v>
      </c>
    </row>
    <row r="418" spans="1:6">
      <c r="A418" s="4" t="s">
        <v>78</v>
      </c>
      <c r="B418" s="4" t="s">
        <v>79</v>
      </c>
      <c r="C418" s="5">
        <v>10000</v>
      </c>
      <c r="D418" s="5">
        <v>0</v>
      </c>
      <c r="E418" s="5">
        <f t="shared" si="94"/>
        <v>-10000</v>
      </c>
      <c r="F418" s="6">
        <f t="shared" si="93"/>
        <v>-100</v>
      </c>
    </row>
    <row r="419" spans="1:6">
      <c r="A419" s="4" t="s">
        <v>80</v>
      </c>
      <c r="B419" s="4" t="s">
        <v>81</v>
      </c>
      <c r="C419" s="5">
        <v>10000</v>
      </c>
      <c r="D419" s="5">
        <v>0</v>
      </c>
      <c r="E419" s="5">
        <f t="shared" si="94"/>
        <v>-10000</v>
      </c>
      <c r="F419" s="6">
        <f t="shared" si="93"/>
        <v>-100</v>
      </c>
    </row>
    <row r="420" spans="1:6">
      <c r="A420" s="4"/>
      <c r="B420" s="4" t="s">
        <v>191</v>
      </c>
      <c r="C420" s="5">
        <v>86000</v>
      </c>
      <c r="D420" s="5">
        <v>86000</v>
      </c>
      <c r="E420" s="5">
        <f t="shared" si="94"/>
        <v>0</v>
      </c>
      <c r="F420" s="6">
        <f t="shared" si="93"/>
        <v>0</v>
      </c>
    </row>
    <row r="421" spans="1:6">
      <c r="A421" s="4" t="s">
        <v>8</v>
      </c>
      <c r="B421" s="4" t="s">
        <v>109</v>
      </c>
      <c r="C421" s="5">
        <v>86000</v>
      </c>
      <c r="D421" s="5">
        <v>86000</v>
      </c>
      <c r="E421" s="5">
        <f t="shared" si="94"/>
        <v>0</v>
      </c>
      <c r="F421" s="6">
        <f t="shared" si="93"/>
        <v>0</v>
      </c>
    </row>
    <row r="422" spans="1:6">
      <c r="A422" s="4" t="s">
        <v>110</v>
      </c>
      <c r="B422" s="4" t="s">
        <v>111</v>
      </c>
      <c r="C422" s="5">
        <v>86000</v>
      </c>
      <c r="D422" s="5">
        <v>86000</v>
      </c>
      <c r="E422" s="5">
        <f t="shared" si="94"/>
        <v>0</v>
      </c>
      <c r="F422" s="6">
        <f t="shared" si="93"/>
        <v>0</v>
      </c>
    </row>
    <row r="423" spans="1:6">
      <c r="A423" s="4" t="s">
        <v>116</v>
      </c>
      <c r="B423" s="4" t="s">
        <v>117</v>
      </c>
      <c r="C423" s="5">
        <v>86000</v>
      </c>
      <c r="D423" s="5">
        <v>86000</v>
      </c>
      <c r="E423" s="5">
        <f t="shared" si="94"/>
        <v>0</v>
      </c>
      <c r="F423" s="6">
        <f t="shared" si="93"/>
        <v>0</v>
      </c>
    </row>
    <row r="424" spans="1:6">
      <c r="A424" s="4"/>
      <c r="B424" s="4" t="s">
        <v>130</v>
      </c>
      <c r="C424" s="5">
        <v>0</v>
      </c>
      <c r="D424" s="5">
        <v>30100</v>
      </c>
      <c r="E424" s="5">
        <f t="shared" si="94"/>
        <v>30100</v>
      </c>
      <c r="F424" s="6"/>
    </row>
    <row r="425" spans="1:6">
      <c r="A425" s="4"/>
      <c r="B425" s="4" t="s">
        <v>192</v>
      </c>
      <c r="C425" s="5">
        <v>0</v>
      </c>
      <c r="D425" s="5">
        <v>55900</v>
      </c>
      <c r="E425" s="5">
        <f t="shared" si="94"/>
        <v>55900</v>
      </c>
      <c r="F425" s="6"/>
    </row>
    <row r="426" spans="1:6">
      <c r="A426" s="4"/>
      <c r="B426" s="4" t="s">
        <v>193</v>
      </c>
      <c r="C426" s="5">
        <v>265000</v>
      </c>
      <c r="D426" s="5">
        <v>171000</v>
      </c>
      <c r="E426" s="5">
        <f t="shared" si="94"/>
        <v>-94000</v>
      </c>
      <c r="F426" s="6">
        <f t="shared" si="93"/>
        <v>-35.471698113207545</v>
      </c>
    </row>
    <row r="427" spans="1:6">
      <c r="A427" s="4"/>
      <c r="B427" s="4" t="s">
        <v>194</v>
      </c>
      <c r="C427" s="5">
        <v>205000</v>
      </c>
      <c r="D427" s="5">
        <v>151000</v>
      </c>
      <c r="E427" s="5">
        <f t="shared" si="94"/>
        <v>-54000</v>
      </c>
      <c r="F427" s="6">
        <f t="shared" si="93"/>
        <v>-26.341463414634148</v>
      </c>
    </row>
    <row r="428" spans="1:6">
      <c r="A428" s="4"/>
      <c r="B428" s="4" t="s">
        <v>195</v>
      </c>
      <c r="C428" s="5">
        <v>60000</v>
      </c>
      <c r="D428" s="5">
        <v>25000</v>
      </c>
      <c r="E428" s="5">
        <f t="shared" si="94"/>
        <v>-35000</v>
      </c>
      <c r="F428" s="6">
        <f t="shared" si="93"/>
        <v>-58.333333333333336</v>
      </c>
    </row>
    <row r="429" spans="1:6">
      <c r="A429" s="4"/>
      <c r="B429" s="4" t="s">
        <v>302</v>
      </c>
      <c r="C429" s="5">
        <v>60000</v>
      </c>
      <c r="D429" s="5">
        <v>25000</v>
      </c>
      <c r="E429" s="5">
        <f t="shared" ref="E429" si="107">D429-C429</f>
        <v>-35000</v>
      </c>
      <c r="F429" s="6">
        <f t="shared" ref="F429" si="108">E429/C429*100</f>
        <v>-58.333333333333336</v>
      </c>
    </row>
    <row r="430" spans="1:6">
      <c r="A430" s="4" t="s">
        <v>6</v>
      </c>
      <c r="B430" s="4" t="s">
        <v>66</v>
      </c>
      <c r="C430" s="5">
        <v>60000</v>
      </c>
      <c r="D430" s="5">
        <v>25000</v>
      </c>
      <c r="E430" s="5">
        <f t="shared" si="94"/>
        <v>-35000</v>
      </c>
      <c r="F430" s="6">
        <f t="shared" si="93"/>
        <v>-58.333333333333336</v>
      </c>
    </row>
    <row r="431" spans="1:6">
      <c r="A431" s="4" t="s">
        <v>74</v>
      </c>
      <c r="B431" s="4" t="s">
        <v>75</v>
      </c>
      <c r="C431" s="5">
        <v>60000</v>
      </c>
      <c r="D431" s="5">
        <v>25000</v>
      </c>
      <c r="E431" s="5">
        <f t="shared" si="94"/>
        <v>-35000</v>
      </c>
      <c r="F431" s="6">
        <f t="shared" si="93"/>
        <v>-58.333333333333336</v>
      </c>
    </row>
    <row r="432" spans="1:6">
      <c r="A432" s="4" t="s">
        <v>78</v>
      </c>
      <c r="B432" s="4" t="s">
        <v>79</v>
      </c>
      <c r="C432" s="5">
        <v>60000</v>
      </c>
      <c r="D432" s="5">
        <v>25000</v>
      </c>
      <c r="E432" s="5">
        <f t="shared" si="94"/>
        <v>-35000</v>
      </c>
      <c r="F432" s="6">
        <f t="shared" si="93"/>
        <v>-58.333333333333336</v>
      </c>
    </row>
    <row r="433" spans="1:6">
      <c r="A433" s="4"/>
      <c r="B433" s="4" t="s">
        <v>130</v>
      </c>
      <c r="C433" s="5">
        <v>0</v>
      </c>
      <c r="D433" s="5">
        <v>25000</v>
      </c>
      <c r="E433" s="5">
        <f t="shared" si="94"/>
        <v>25000</v>
      </c>
      <c r="F433" s="6"/>
    </row>
    <row r="434" spans="1:6">
      <c r="A434" s="4"/>
      <c r="B434" s="4" t="s">
        <v>196</v>
      </c>
      <c r="C434" s="5">
        <v>95000</v>
      </c>
      <c r="D434" s="5">
        <f t="shared" ref="D434:D439" si="109">95000-3000</f>
        <v>92000</v>
      </c>
      <c r="E434" s="5">
        <f t="shared" si="94"/>
        <v>-3000</v>
      </c>
      <c r="F434" s="6">
        <f t="shared" si="93"/>
        <v>-3.1578947368421053</v>
      </c>
    </row>
    <row r="435" spans="1:6">
      <c r="A435" s="4"/>
      <c r="B435" s="4" t="s">
        <v>302</v>
      </c>
      <c r="C435" s="5">
        <v>95000</v>
      </c>
      <c r="D435" s="5">
        <f t="shared" si="109"/>
        <v>92000</v>
      </c>
      <c r="E435" s="5">
        <f t="shared" ref="E435" si="110">D435-C435</f>
        <v>-3000</v>
      </c>
      <c r="F435" s="6">
        <f t="shared" ref="F435" si="111">E435/C435*100</f>
        <v>-3.1578947368421053</v>
      </c>
    </row>
    <row r="436" spans="1:6">
      <c r="A436" s="4" t="s">
        <v>6</v>
      </c>
      <c r="B436" s="4" t="s">
        <v>66</v>
      </c>
      <c r="C436" s="5">
        <v>95000</v>
      </c>
      <c r="D436" s="5">
        <f t="shared" si="109"/>
        <v>92000</v>
      </c>
      <c r="E436" s="5">
        <f t="shared" si="94"/>
        <v>-3000</v>
      </c>
      <c r="F436" s="6">
        <f t="shared" si="93"/>
        <v>-3.1578947368421053</v>
      </c>
    </row>
    <row r="437" spans="1:6">
      <c r="A437" s="4" t="s">
        <v>74</v>
      </c>
      <c r="B437" s="4" t="s">
        <v>75</v>
      </c>
      <c r="C437" s="5">
        <v>95000</v>
      </c>
      <c r="D437" s="5">
        <f t="shared" si="109"/>
        <v>92000</v>
      </c>
      <c r="E437" s="5">
        <f t="shared" si="94"/>
        <v>-3000</v>
      </c>
      <c r="F437" s="6">
        <f t="shared" si="93"/>
        <v>-3.1578947368421053</v>
      </c>
    </row>
    <row r="438" spans="1:6">
      <c r="A438" s="4" t="s">
        <v>78</v>
      </c>
      <c r="B438" s="4" t="s">
        <v>79</v>
      </c>
      <c r="C438" s="5">
        <v>95000</v>
      </c>
      <c r="D438" s="5">
        <f t="shared" si="109"/>
        <v>92000</v>
      </c>
      <c r="E438" s="5">
        <f t="shared" si="94"/>
        <v>-3000</v>
      </c>
      <c r="F438" s="6">
        <f t="shared" si="93"/>
        <v>-3.1578947368421053</v>
      </c>
    </row>
    <row r="439" spans="1:6">
      <c r="A439" s="4"/>
      <c r="B439" s="4" t="s">
        <v>130</v>
      </c>
      <c r="C439" s="5">
        <v>0</v>
      </c>
      <c r="D439" s="5">
        <f t="shared" si="109"/>
        <v>92000</v>
      </c>
      <c r="E439" s="5">
        <f t="shared" si="94"/>
        <v>92000</v>
      </c>
      <c r="F439" s="6"/>
    </row>
    <row r="440" spans="1:6">
      <c r="A440" s="4"/>
      <c r="B440" s="4" t="s">
        <v>197</v>
      </c>
      <c r="C440" s="5">
        <v>45000</v>
      </c>
      <c r="D440" s="5">
        <v>25000</v>
      </c>
      <c r="E440" s="5">
        <f t="shared" si="94"/>
        <v>-20000</v>
      </c>
      <c r="F440" s="6">
        <f t="shared" si="93"/>
        <v>-44.444444444444443</v>
      </c>
    </row>
    <row r="441" spans="1:6">
      <c r="A441" s="4"/>
      <c r="B441" s="15" t="s">
        <v>302</v>
      </c>
      <c r="C441" s="5">
        <v>45000</v>
      </c>
      <c r="D441" s="5">
        <v>25000</v>
      </c>
      <c r="E441" s="5">
        <f t="shared" ref="E441" si="112">D441-C441</f>
        <v>-20000</v>
      </c>
      <c r="F441" s="6">
        <f t="shared" ref="F441" si="113">E441/C441*100</f>
        <v>-44.444444444444443</v>
      </c>
    </row>
    <row r="442" spans="1:6">
      <c r="A442" s="4" t="s">
        <v>6</v>
      </c>
      <c r="B442" s="4" t="s">
        <v>66</v>
      </c>
      <c r="C442" s="5">
        <v>45000</v>
      </c>
      <c r="D442" s="5">
        <v>25000</v>
      </c>
      <c r="E442" s="5">
        <f t="shared" si="94"/>
        <v>-20000</v>
      </c>
      <c r="F442" s="6">
        <f t="shared" si="93"/>
        <v>-44.444444444444443</v>
      </c>
    </row>
    <row r="443" spans="1:6">
      <c r="A443" s="4" t="s">
        <v>74</v>
      </c>
      <c r="B443" s="4" t="s">
        <v>75</v>
      </c>
      <c r="C443" s="5">
        <v>45000</v>
      </c>
      <c r="D443" s="5">
        <v>25000</v>
      </c>
      <c r="E443" s="5">
        <f t="shared" si="94"/>
        <v>-20000</v>
      </c>
      <c r="F443" s="6">
        <f t="shared" si="93"/>
        <v>-44.444444444444443</v>
      </c>
    </row>
    <row r="444" spans="1:6">
      <c r="A444" s="4" t="s">
        <v>80</v>
      </c>
      <c r="B444" s="4" t="s">
        <v>81</v>
      </c>
      <c r="C444" s="5">
        <v>45000</v>
      </c>
      <c r="D444" s="5">
        <v>25000</v>
      </c>
      <c r="E444" s="5">
        <f t="shared" si="94"/>
        <v>-20000</v>
      </c>
      <c r="F444" s="6">
        <f t="shared" si="93"/>
        <v>-44.444444444444443</v>
      </c>
    </row>
    <row r="445" spans="1:6">
      <c r="A445" s="4"/>
      <c r="B445" s="4" t="s">
        <v>130</v>
      </c>
      <c r="C445" s="5">
        <v>0</v>
      </c>
      <c r="D445" s="5">
        <v>25000</v>
      </c>
      <c r="E445" s="5">
        <f t="shared" si="94"/>
        <v>25000</v>
      </c>
      <c r="F445" s="6"/>
    </row>
    <row r="446" spans="1:6">
      <c r="A446" s="4"/>
      <c r="B446" s="4" t="s">
        <v>198</v>
      </c>
      <c r="C446" s="5">
        <v>5000</v>
      </c>
      <c r="D446" s="5">
        <v>6000</v>
      </c>
      <c r="E446" s="5">
        <f t="shared" si="94"/>
        <v>1000</v>
      </c>
      <c r="F446" s="6">
        <f t="shared" si="93"/>
        <v>20</v>
      </c>
    </row>
    <row r="447" spans="1:6">
      <c r="A447" s="4"/>
      <c r="B447" s="15" t="s">
        <v>302</v>
      </c>
      <c r="C447" s="5">
        <v>5000</v>
      </c>
      <c r="D447" s="5">
        <v>6000</v>
      </c>
      <c r="E447" s="5">
        <f t="shared" ref="E447" si="114">D447-C447</f>
        <v>1000</v>
      </c>
      <c r="F447" s="6">
        <f t="shared" ref="F447" si="115">E447/C447*100</f>
        <v>20</v>
      </c>
    </row>
    <row r="448" spans="1:6">
      <c r="A448" s="4" t="s">
        <v>6</v>
      </c>
      <c r="B448" s="4" t="s">
        <v>66</v>
      </c>
      <c r="C448" s="5">
        <v>5000</v>
      </c>
      <c r="D448" s="5">
        <v>6000</v>
      </c>
      <c r="E448" s="5">
        <f t="shared" si="94"/>
        <v>1000</v>
      </c>
      <c r="F448" s="6">
        <f t="shared" si="93"/>
        <v>20</v>
      </c>
    </row>
    <row r="449" spans="1:6">
      <c r="A449" s="4" t="s">
        <v>74</v>
      </c>
      <c r="B449" s="4" t="s">
        <v>75</v>
      </c>
      <c r="C449" s="5">
        <v>5000</v>
      </c>
      <c r="D449" s="5">
        <v>6000</v>
      </c>
      <c r="E449" s="5">
        <f t="shared" si="94"/>
        <v>1000</v>
      </c>
      <c r="F449" s="6">
        <f t="shared" si="93"/>
        <v>20</v>
      </c>
    </row>
    <row r="450" spans="1:6">
      <c r="A450" s="4" t="s">
        <v>80</v>
      </c>
      <c r="B450" s="4" t="s">
        <v>81</v>
      </c>
      <c r="C450" s="5">
        <v>5000</v>
      </c>
      <c r="D450" s="5">
        <v>6000</v>
      </c>
      <c r="E450" s="5">
        <f t="shared" si="94"/>
        <v>1000</v>
      </c>
      <c r="F450" s="6">
        <f t="shared" si="93"/>
        <v>20</v>
      </c>
    </row>
    <row r="451" spans="1:6">
      <c r="A451" s="4"/>
      <c r="B451" s="4" t="s">
        <v>130</v>
      </c>
      <c r="C451" s="5">
        <v>0</v>
      </c>
      <c r="D451" s="5">
        <v>6000</v>
      </c>
      <c r="E451" s="5">
        <f t="shared" si="94"/>
        <v>6000</v>
      </c>
      <c r="F451" s="6"/>
    </row>
    <row r="452" spans="1:6">
      <c r="A452" s="4"/>
      <c r="B452" s="4" t="s">
        <v>343</v>
      </c>
      <c r="C452" s="5">
        <v>60000</v>
      </c>
      <c r="D452" s="5">
        <v>20000</v>
      </c>
      <c r="E452" s="5">
        <f t="shared" si="94"/>
        <v>-40000</v>
      </c>
      <c r="F452" s="6">
        <f t="shared" si="93"/>
        <v>-66.666666666666657</v>
      </c>
    </row>
    <row r="453" spans="1:6">
      <c r="A453" s="4"/>
      <c r="B453" s="4" t="s">
        <v>199</v>
      </c>
      <c r="C453" s="5">
        <v>60000</v>
      </c>
      <c r="D453" s="5">
        <v>20000</v>
      </c>
      <c r="E453" s="5">
        <f t="shared" si="94"/>
        <v>-40000</v>
      </c>
      <c r="F453" s="6">
        <f t="shared" si="93"/>
        <v>-66.666666666666657</v>
      </c>
    </row>
    <row r="454" spans="1:6">
      <c r="A454" s="4" t="s">
        <v>8</v>
      </c>
      <c r="B454" s="4" t="s">
        <v>109</v>
      </c>
      <c r="C454" s="5">
        <v>60000</v>
      </c>
      <c r="D454" s="5">
        <v>20000</v>
      </c>
      <c r="E454" s="5">
        <f t="shared" si="94"/>
        <v>-40000</v>
      </c>
      <c r="F454" s="6">
        <f t="shared" ref="F454:F524" si="116">E454/C454*100</f>
        <v>-66.666666666666657</v>
      </c>
    </row>
    <row r="455" spans="1:6">
      <c r="A455" s="4" t="s">
        <v>110</v>
      </c>
      <c r="B455" s="4" t="s">
        <v>111</v>
      </c>
      <c r="C455" s="5">
        <v>60000</v>
      </c>
      <c r="D455" s="5">
        <v>20000</v>
      </c>
      <c r="E455" s="5">
        <f t="shared" si="94"/>
        <v>-40000</v>
      </c>
      <c r="F455" s="6">
        <f t="shared" si="116"/>
        <v>-66.666666666666657</v>
      </c>
    </row>
    <row r="456" spans="1:6">
      <c r="A456" s="4" t="s">
        <v>112</v>
      </c>
      <c r="B456" s="4" t="s">
        <v>113</v>
      </c>
      <c r="C456" s="5">
        <v>60000</v>
      </c>
      <c r="D456" s="5">
        <v>20000</v>
      </c>
      <c r="E456" s="5">
        <f t="shared" si="94"/>
        <v>-40000</v>
      </c>
      <c r="F456" s="6">
        <f t="shared" si="116"/>
        <v>-66.666666666666657</v>
      </c>
    </row>
    <row r="457" spans="1:6">
      <c r="A457" s="4"/>
      <c r="B457" s="15" t="s">
        <v>302</v>
      </c>
      <c r="C457" s="5">
        <v>60000</v>
      </c>
      <c r="D457" s="5">
        <v>20000</v>
      </c>
      <c r="E457" s="5">
        <f t="shared" ref="E457" si="117">D457-C457</f>
        <v>-40000</v>
      </c>
      <c r="F457" s="6">
        <f t="shared" ref="F457" si="118">E457/C457*100</f>
        <v>-66.666666666666657</v>
      </c>
    </row>
    <row r="458" spans="1:6">
      <c r="A458" s="4"/>
      <c r="B458" s="4" t="s">
        <v>342</v>
      </c>
      <c r="C458" s="5">
        <v>0</v>
      </c>
      <c r="D458" s="5">
        <v>20000</v>
      </c>
      <c r="E458" s="5">
        <f t="shared" si="94"/>
        <v>20000</v>
      </c>
      <c r="F458" s="6"/>
    </row>
    <row r="459" spans="1:6">
      <c r="A459" s="4"/>
      <c r="B459" s="4" t="s">
        <v>200</v>
      </c>
      <c r="C459" s="5">
        <v>2535000</v>
      </c>
      <c r="D459" s="5">
        <v>435455</v>
      </c>
      <c r="E459" s="5">
        <f t="shared" si="94"/>
        <v>-2099545</v>
      </c>
      <c r="F459" s="6">
        <f t="shared" si="116"/>
        <v>-82.822287968441813</v>
      </c>
    </row>
    <row r="460" spans="1:6">
      <c r="A460" s="4"/>
      <c r="B460" s="4" t="s">
        <v>201</v>
      </c>
      <c r="C460" s="5">
        <v>95000</v>
      </c>
      <c r="D460" s="5">
        <v>18000</v>
      </c>
      <c r="E460" s="5">
        <f t="shared" ref="E460:E531" si="119">D460-C460</f>
        <v>-77000</v>
      </c>
      <c r="F460" s="6">
        <f t="shared" si="116"/>
        <v>-81.05263157894737</v>
      </c>
    </row>
    <row r="461" spans="1:6">
      <c r="A461" s="4"/>
      <c r="B461" s="4" t="s">
        <v>202</v>
      </c>
      <c r="C461" s="5">
        <v>95000</v>
      </c>
      <c r="D461" s="5">
        <v>18000</v>
      </c>
      <c r="E461" s="5">
        <f t="shared" si="119"/>
        <v>-77000</v>
      </c>
      <c r="F461" s="6">
        <f t="shared" si="116"/>
        <v>-81.05263157894737</v>
      </c>
    </row>
    <row r="462" spans="1:6">
      <c r="A462" s="4"/>
      <c r="B462" s="15" t="s">
        <v>297</v>
      </c>
      <c r="C462" s="5">
        <v>95000</v>
      </c>
      <c r="D462" s="5">
        <v>18000</v>
      </c>
      <c r="E462" s="5">
        <f t="shared" ref="E462" si="120">D462-C462</f>
        <v>-77000</v>
      </c>
      <c r="F462" s="6">
        <f t="shared" ref="F462" si="121">E462/C462*100</f>
        <v>-81.05263157894737</v>
      </c>
    </row>
    <row r="463" spans="1:6">
      <c r="A463" s="4" t="s">
        <v>6</v>
      </c>
      <c r="B463" s="4" t="s">
        <v>66</v>
      </c>
      <c r="C463" s="5">
        <v>95000</v>
      </c>
      <c r="D463" s="5">
        <v>18000</v>
      </c>
      <c r="E463" s="5">
        <f t="shared" si="119"/>
        <v>-77000</v>
      </c>
      <c r="F463" s="6">
        <f t="shared" si="116"/>
        <v>-81.05263157894737</v>
      </c>
    </row>
    <row r="464" spans="1:6">
      <c r="A464" s="4" t="s">
        <v>74</v>
      </c>
      <c r="B464" s="4" t="s">
        <v>75</v>
      </c>
      <c r="C464" s="5">
        <v>95000</v>
      </c>
      <c r="D464" s="5">
        <v>18000</v>
      </c>
      <c r="E464" s="5">
        <f t="shared" si="119"/>
        <v>-77000</v>
      </c>
      <c r="F464" s="6">
        <f t="shared" si="116"/>
        <v>-81.05263157894737</v>
      </c>
    </row>
    <row r="465" spans="1:6">
      <c r="A465" s="4" t="s">
        <v>78</v>
      </c>
      <c r="B465" s="4" t="s">
        <v>79</v>
      </c>
      <c r="C465" s="5">
        <v>49000</v>
      </c>
      <c r="D465" s="5">
        <v>12000</v>
      </c>
      <c r="E465" s="5">
        <f t="shared" si="119"/>
        <v>-37000</v>
      </c>
      <c r="F465" s="6">
        <f t="shared" si="116"/>
        <v>-75.510204081632651</v>
      </c>
    </row>
    <row r="466" spans="1:6">
      <c r="A466" s="4"/>
      <c r="B466" s="4" t="s">
        <v>130</v>
      </c>
      <c r="C466" s="5">
        <v>0</v>
      </c>
      <c r="D466" s="5">
        <v>12000</v>
      </c>
      <c r="E466" s="5">
        <f t="shared" si="119"/>
        <v>12000</v>
      </c>
      <c r="F466" s="6"/>
    </row>
    <row r="467" spans="1:6">
      <c r="A467" s="4" t="s">
        <v>80</v>
      </c>
      <c r="B467" s="4" t="s">
        <v>81</v>
      </c>
      <c r="C467" s="5">
        <v>46000</v>
      </c>
      <c r="D467" s="5">
        <v>6000</v>
      </c>
      <c r="E467" s="5">
        <f t="shared" si="119"/>
        <v>-40000</v>
      </c>
      <c r="F467" s="6">
        <f t="shared" si="116"/>
        <v>-86.956521739130437</v>
      </c>
    </row>
    <row r="468" spans="1:6">
      <c r="A468" s="4"/>
      <c r="B468" s="4" t="s">
        <v>130</v>
      </c>
      <c r="C468" s="5">
        <v>0</v>
      </c>
      <c r="D468" s="5">
        <v>6000</v>
      </c>
      <c r="E468" s="5">
        <f t="shared" si="119"/>
        <v>6000</v>
      </c>
      <c r="F468" s="6"/>
    </row>
    <row r="469" spans="1:6">
      <c r="A469" s="4"/>
      <c r="B469" s="4" t="s">
        <v>304</v>
      </c>
      <c r="C469" s="5">
        <v>2000000</v>
      </c>
      <c r="D469" s="5">
        <v>128625</v>
      </c>
      <c r="E469" s="5">
        <f t="shared" si="119"/>
        <v>-1871375</v>
      </c>
      <c r="F469" s="6">
        <f t="shared" si="116"/>
        <v>-93.568749999999994</v>
      </c>
    </row>
    <row r="470" spans="1:6">
      <c r="A470" s="4"/>
      <c r="B470" s="4" t="s">
        <v>303</v>
      </c>
      <c r="C470" s="5">
        <v>2000000</v>
      </c>
      <c r="D470" s="5">
        <v>128625</v>
      </c>
      <c r="E470" s="5">
        <f t="shared" si="119"/>
        <v>-1871375</v>
      </c>
      <c r="F470" s="6">
        <f t="shared" si="116"/>
        <v>-93.568749999999994</v>
      </c>
    </row>
    <row r="471" spans="1:6">
      <c r="A471" s="4" t="s">
        <v>8</v>
      </c>
      <c r="B471" s="4" t="s">
        <v>109</v>
      </c>
      <c r="C471" s="5">
        <v>2000000</v>
      </c>
      <c r="D471" s="5">
        <v>128625</v>
      </c>
      <c r="E471" s="5">
        <f t="shared" si="119"/>
        <v>-1871375</v>
      </c>
      <c r="F471" s="6">
        <f t="shared" si="116"/>
        <v>-93.568749999999994</v>
      </c>
    </row>
    <row r="472" spans="1:6">
      <c r="A472" s="4" t="s">
        <v>118</v>
      </c>
      <c r="B472" s="4" t="s">
        <v>119</v>
      </c>
      <c r="C472" s="5">
        <v>2000000</v>
      </c>
      <c r="D472" s="5">
        <v>128625</v>
      </c>
      <c r="E472" s="5">
        <f t="shared" si="119"/>
        <v>-1871375</v>
      </c>
      <c r="F472" s="6">
        <f t="shared" si="116"/>
        <v>-93.568749999999994</v>
      </c>
    </row>
    <row r="473" spans="1:6">
      <c r="A473" s="4" t="s">
        <v>120</v>
      </c>
      <c r="B473" s="4" t="s">
        <v>121</v>
      </c>
      <c r="C473" s="5">
        <v>2000000</v>
      </c>
      <c r="D473" s="5">
        <v>128625</v>
      </c>
      <c r="E473" s="5">
        <f t="shared" si="119"/>
        <v>-1871375</v>
      </c>
      <c r="F473" s="6">
        <f t="shared" si="116"/>
        <v>-93.568749999999994</v>
      </c>
    </row>
    <row r="474" spans="1:6">
      <c r="A474" s="4"/>
      <c r="B474" s="15" t="s">
        <v>297</v>
      </c>
      <c r="C474" s="5">
        <v>2000000</v>
      </c>
      <c r="D474" s="5">
        <v>128625</v>
      </c>
      <c r="E474" s="5">
        <f t="shared" ref="E474" si="122">D474-C474</f>
        <v>-1871375</v>
      </c>
      <c r="F474" s="6">
        <f t="shared" ref="F474" si="123">E474/C474*100</f>
        <v>-93.568749999999994</v>
      </c>
    </row>
    <row r="475" spans="1:6">
      <c r="A475" s="4"/>
      <c r="B475" s="4" t="s">
        <v>338</v>
      </c>
      <c r="C475" s="5">
        <v>0</v>
      </c>
      <c r="D475" s="5">
        <v>128625</v>
      </c>
      <c r="E475" s="5">
        <f t="shared" si="119"/>
        <v>128625</v>
      </c>
      <c r="F475" s="6"/>
    </row>
    <row r="476" spans="1:6">
      <c r="A476" s="4"/>
      <c r="B476" s="4" t="s">
        <v>203</v>
      </c>
      <c r="C476" s="5">
        <v>330000</v>
      </c>
      <c r="D476" s="5">
        <v>274830</v>
      </c>
      <c r="E476" s="5">
        <f t="shared" si="119"/>
        <v>-55170</v>
      </c>
      <c r="F476" s="6">
        <f t="shared" si="116"/>
        <v>-16.718181818181819</v>
      </c>
    </row>
    <row r="477" spans="1:6">
      <c r="A477" s="4"/>
      <c r="B477" s="4" t="s">
        <v>204</v>
      </c>
      <c r="C477" s="5">
        <v>70000</v>
      </c>
      <c r="D477" s="5">
        <v>34830</v>
      </c>
      <c r="E477" s="5">
        <f t="shared" si="119"/>
        <v>-35170</v>
      </c>
      <c r="F477" s="6">
        <f t="shared" si="116"/>
        <v>-50.242857142857147</v>
      </c>
    </row>
    <row r="478" spans="1:6">
      <c r="A478" s="4" t="s">
        <v>8</v>
      </c>
      <c r="B478" s="4" t="s">
        <v>109</v>
      </c>
      <c r="C478" s="5">
        <v>70000</v>
      </c>
      <c r="D478" s="5">
        <v>34830</v>
      </c>
      <c r="E478" s="5">
        <f t="shared" si="119"/>
        <v>-35170</v>
      </c>
      <c r="F478" s="6">
        <f t="shared" si="116"/>
        <v>-50.242857142857147</v>
      </c>
    </row>
    <row r="479" spans="1:6">
      <c r="A479" s="4" t="s">
        <v>110</v>
      </c>
      <c r="B479" s="4" t="s">
        <v>111</v>
      </c>
      <c r="C479" s="5">
        <v>70000</v>
      </c>
      <c r="D479" s="5">
        <v>34830</v>
      </c>
      <c r="E479" s="5">
        <f t="shared" si="119"/>
        <v>-35170</v>
      </c>
      <c r="F479" s="6">
        <f t="shared" si="116"/>
        <v>-50.242857142857147</v>
      </c>
    </row>
    <row r="480" spans="1:6">
      <c r="A480" s="4" t="s">
        <v>112</v>
      </c>
      <c r="B480" s="4" t="s">
        <v>113</v>
      </c>
      <c r="C480" s="5">
        <v>70000</v>
      </c>
      <c r="D480" s="5">
        <v>34830</v>
      </c>
      <c r="E480" s="5">
        <f t="shared" si="119"/>
        <v>-35170</v>
      </c>
      <c r="F480" s="6">
        <f t="shared" si="116"/>
        <v>-50.242857142857147</v>
      </c>
    </row>
    <row r="481" spans="1:6">
      <c r="A481" s="4"/>
      <c r="B481" s="15" t="s">
        <v>297</v>
      </c>
      <c r="C481" s="5">
        <v>70000</v>
      </c>
      <c r="D481" s="5">
        <v>34830</v>
      </c>
      <c r="E481" s="5">
        <f t="shared" ref="E481" si="124">D481-C481</f>
        <v>-35170</v>
      </c>
      <c r="F481" s="6">
        <f t="shared" ref="F481" si="125">E481/C481*100</f>
        <v>-50.242857142857147</v>
      </c>
    </row>
    <row r="482" spans="1:6">
      <c r="A482" s="4"/>
      <c r="B482" s="4" t="s">
        <v>338</v>
      </c>
      <c r="C482" s="5">
        <v>0</v>
      </c>
      <c r="D482" s="5">
        <v>34830</v>
      </c>
      <c r="E482" s="5">
        <f t="shared" si="119"/>
        <v>34830</v>
      </c>
      <c r="F482" s="6"/>
    </row>
    <row r="483" spans="1:6">
      <c r="A483" s="4"/>
      <c r="B483" s="4" t="s">
        <v>305</v>
      </c>
      <c r="C483" s="5">
        <v>260000</v>
      </c>
      <c r="D483" s="5">
        <v>240000</v>
      </c>
      <c r="E483" s="5">
        <f t="shared" si="119"/>
        <v>-20000</v>
      </c>
      <c r="F483" s="6">
        <f t="shared" si="116"/>
        <v>-7.6923076923076925</v>
      </c>
    </row>
    <row r="484" spans="1:6">
      <c r="A484" s="4" t="s">
        <v>8</v>
      </c>
      <c r="B484" s="4" t="s">
        <v>109</v>
      </c>
      <c r="C484" s="5">
        <v>260000</v>
      </c>
      <c r="D484" s="5">
        <v>240000</v>
      </c>
      <c r="E484" s="5">
        <f t="shared" si="119"/>
        <v>-20000</v>
      </c>
      <c r="F484" s="6">
        <f t="shared" si="116"/>
        <v>-7.6923076923076925</v>
      </c>
    </row>
    <row r="485" spans="1:6">
      <c r="A485" s="4" t="s">
        <v>110</v>
      </c>
      <c r="B485" s="4" t="s">
        <v>111</v>
      </c>
      <c r="C485" s="5">
        <v>260000</v>
      </c>
      <c r="D485" s="5">
        <v>240000</v>
      </c>
      <c r="E485" s="5">
        <f t="shared" si="119"/>
        <v>-20000</v>
      </c>
      <c r="F485" s="6">
        <f t="shared" si="116"/>
        <v>-7.6923076923076925</v>
      </c>
    </row>
    <row r="486" spans="1:6">
      <c r="A486" s="4" t="s">
        <v>112</v>
      </c>
      <c r="B486" s="4" t="s">
        <v>113</v>
      </c>
      <c r="C486" s="5">
        <v>260000</v>
      </c>
      <c r="D486" s="5">
        <v>240000</v>
      </c>
      <c r="E486" s="5">
        <f t="shared" si="119"/>
        <v>-20000</v>
      </c>
      <c r="F486" s="6">
        <f t="shared" si="116"/>
        <v>-7.6923076923076925</v>
      </c>
    </row>
    <row r="487" spans="1:6">
      <c r="A487" s="4"/>
      <c r="B487" s="4" t="s">
        <v>306</v>
      </c>
      <c r="C487" s="5">
        <v>260000</v>
      </c>
      <c r="D487" s="5">
        <v>240000</v>
      </c>
      <c r="E487" s="5">
        <f t="shared" ref="E487" si="126">D487-C487</f>
        <v>-20000</v>
      </c>
      <c r="F487" s="6">
        <f t="shared" ref="F487" si="127">E487/C487*100</f>
        <v>-7.6923076923076925</v>
      </c>
    </row>
    <row r="488" spans="1:6">
      <c r="A488" s="4"/>
      <c r="B488" s="4" t="s">
        <v>342</v>
      </c>
      <c r="C488" s="5">
        <v>0</v>
      </c>
      <c r="D488" s="5">
        <v>140000</v>
      </c>
      <c r="E488" s="5">
        <f t="shared" si="119"/>
        <v>140000</v>
      </c>
      <c r="F488" s="6"/>
    </row>
    <row r="489" spans="1:6">
      <c r="A489" s="4"/>
      <c r="B489" s="4" t="s">
        <v>205</v>
      </c>
      <c r="C489" s="5">
        <v>0</v>
      </c>
      <c r="D489" s="5">
        <v>100000</v>
      </c>
      <c r="E489" s="5">
        <f t="shared" si="119"/>
        <v>100000</v>
      </c>
      <c r="F489" s="6"/>
    </row>
    <row r="490" spans="1:6">
      <c r="A490" s="4"/>
      <c r="B490" s="4" t="s">
        <v>206</v>
      </c>
      <c r="C490" s="5">
        <v>110000</v>
      </c>
      <c r="D490" s="5">
        <v>0</v>
      </c>
      <c r="E490" s="5">
        <f t="shared" si="119"/>
        <v>-110000</v>
      </c>
      <c r="F490" s="6">
        <f t="shared" si="116"/>
        <v>-100</v>
      </c>
    </row>
    <row r="491" spans="1:6">
      <c r="A491" s="4"/>
      <c r="B491" s="4" t="s">
        <v>207</v>
      </c>
      <c r="C491" s="5">
        <v>110000</v>
      </c>
      <c r="D491" s="5">
        <v>0</v>
      </c>
      <c r="E491" s="5">
        <f t="shared" si="119"/>
        <v>-110000</v>
      </c>
      <c r="F491" s="6">
        <f t="shared" si="116"/>
        <v>-100</v>
      </c>
    </row>
    <row r="492" spans="1:6">
      <c r="A492" s="4" t="s">
        <v>8</v>
      </c>
      <c r="B492" s="4" t="s">
        <v>109</v>
      </c>
      <c r="C492" s="5">
        <v>110000</v>
      </c>
      <c r="D492" s="5">
        <v>0</v>
      </c>
      <c r="E492" s="5">
        <f t="shared" si="119"/>
        <v>-110000</v>
      </c>
      <c r="F492" s="6">
        <f t="shared" si="116"/>
        <v>-100</v>
      </c>
    </row>
    <row r="493" spans="1:6">
      <c r="A493" s="4" t="s">
        <v>110</v>
      </c>
      <c r="B493" s="4" t="s">
        <v>111</v>
      </c>
      <c r="C493" s="5">
        <v>110000</v>
      </c>
      <c r="D493" s="5">
        <v>0</v>
      </c>
      <c r="E493" s="5">
        <f t="shared" si="119"/>
        <v>-110000</v>
      </c>
      <c r="F493" s="6">
        <f t="shared" si="116"/>
        <v>-100</v>
      </c>
    </row>
    <row r="494" spans="1:6">
      <c r="A494" s="4" t="s">
        <v>112</v>
      </c>
      <c r="B494" s="4" t="s">
        <v>113</v>
      </c>
      <c r="C494" s="5">
        <v>110000</v>
      </c>
      <c r="D494" s="5">
        <v>0</v>
      </c>
      <c r="E494" s="5">
        <f t="shared" si="119"/>
        <v>-110000</v>
      </c>
      <c r="F494" s="6">
        <f t="shared" si="116"/>
        <v>-100</v>
      </c>
    </row>
    <row r="495" spans="1:6">
      <c r="A495" s="4"/>
      <c r="B495" s="15" t="s">
        <v>297</v>
      </c>
      <c r="C495" s="5">
        <v>110000</v>
      </c>
      <c r="D495" s="5">
        <v>0</v>
      </c>
      <c r="E495" s="5">
        <f t="shared" ref="E495" si="128">D495-C495</f>
        <v>-110000</v>
      </c>
      <c r="F495" s="6">
        <f t="shared" ref="F495" si="129">E495/C495*100</f>
        <v>-100</v>
      </c>
    </row>
    <row r="496" spans="1:6">
      <c r="A496" s="4"/>
      <c r="B496" s="4" t="s">
        <v>208</v>
      </c>
      <c r="C496" s="5">
        <v>0</v>
      </c>
      <c r="D496" s="5">
        <v>14000</v>
      </c>
      <c r="E496" s="5">
        <f t="shared" si="119"/>
        <v>14000</v>
      </c>
      <c r="F496" s="6"/>
    </row>
    <row r="497" spans="1:6">
      <c r="A497" s="4"/>
      <c r="B497" s="4" t="s">
        <v>209</v>
      </c>
      <c r="C497" s="5">
        <v>0</v>
      </c>
      <c r="D497" s="5">
        <v>14000</v>
      </c>
      <c r="E497" s="5">
        <f t="shared" si="119"/>
        <v>14000</v>
      </c>
      <c r="F497" s="6"/>
    </row>
    <row r="498" spans="1:6">
      <c r="A498" s="4" t="s">
        <v>8</v>
      </c>
      <c r="B498" s="4" t="s">
        <v>109</v>
      </c>
      <c r="C498" s="5">
        <v>0</v>
      </c>
      <c r="D498" s="5">
        <v>14000</v>
      </c>
      <c r="E498" s="5">
        <f t="shared" si="119"/>
        <v>14000</v>
      </c>
      <c r="F498" s="6"/>
    </row>
    <row r="499" spans="1:6">
      <c r="A499" s="4" t="s">
        <v>110</v>
      </c>
      <c r="B499" s="4" t="s">
        <v>111</v>
      </c>
      <c r="C499" s="5">
        <v>0</v>
      </c>
      <c r="D499" s="5">
        <v>14000</v>
      </c>
      <c r="E499" s="5">
        <f t="shared" si="119"/>
        <v>14000</v>
      </c>
      <c r="F499" s="6"/>
    </row>
    <row r="500" spans="1:6">
      <c r="A500" s="4" t="s">
        <v>112</v>
      </c>
      <c r="B500" s="4" t="s">
        <v>113</v>
      </c>
      <c r="C500" s="5">
        <v>0</v>
      </c>
      <c r="D500" s="5">
        <v>14000</v>
      </c>
      <c r="E500" s="5">
        <f t="shared" si="119"/>
        <v>14000</v>
      </c>
      <c r="F500" s="6"/>
    </row>
    <row r="501" spans="1:6">
      <c r="A501" s="4"/>
      <c r="B501" s="15" t="s">
        <v>297</v>
      </c>
      <c r="C501" s="5">
        <v>0</v>
      </c>
      <c r="D501" s="5">
        <v>14000</v>
      </c>
      <c r="E501" s="5">
        <f t="shared" ref="E501" si="130">D501-C501</f>
        <v>14000</v>
      </c>
      <c r="F501" s="6"/>
    </row>
    <row r="502" spans="1:6">
      <c r="A502" s="4"/>
      <c r="B502" s="4" t="s">
        <v>307</v>
      </c>
      <c r="C502" s="5">
        <v>0</v>
      </c>
      <c r="D502" s="5">
        <v>14000</v>
      </c>
      <c r="E502" s="5">
        <f t="shared" si="119"/>
        <v>14000</v>
      </c>
      <c r="F502" s="6"/>
    </row>
    <row r="503" spans="1:6">
      <c r="A503" s="4"/>
      <c r="B503" s="4" t="s">
        <v>210</v>
      </c>
      <c r="C503" s="5">
        <v>30000</v>
      </c>
      <c r="D503" s="5">
        <v>0</v>
      </c>
      <c r="E503" s="5">
        <f t="shared" si="119"/>
        <v>-30000</v>
      </c>
      <c r="F503" s="6">
        <f t="shared" si="116"/>
        <v>-100</v>
      </c>
    </row>
    <row r="504" spans="1:6">
      <c r="A504" s="4"/>
      <c r="B504" s="4" t="s">
        <v>211</v>
      </c>
      <c r="C504" s="5">
        <v>30000</v>
      </c>
      <c r="D504" s="5">
        <v>0</v>
      </c>
      <c r="E504" s="5">
        <f t="shared" si="119"/>
        <v>-30000</v>
      </c>
      <c r="F504" s="6">
        <f t="shared" si="116"/>
        <v>-100</v>
      </c>
    </row>
    <row r="505" spans="1:6">
      <c r="A505" s="4"/>
      <c r="B505" s="4" t="s">
        <v>212</v>
      </c>
      <c r="C505" s="5">
        <v>30000</v>
      </c>
      <c r="D505" s="5">
        <v>0</v>
      </c>
      <c r="E505" s="5">
        <f t="shared" si="119"/>
        <v>-30000</v>
      </c>
      <c r="F505" s="6">
        <f t="shared" si="116"/>
        <v>-100</v>
      </c>
    </row>
    <row r="506" spans="1:6">
      <c r="A506" s="4"/>
      <c r="B506" s="15" t="s">
        <v>297</v>
      </c>
      <c r="C506" s="5">
        <v>30000</v>
      </c>
      <c r="D506" s="5">
        <v>0</v>
      </c>
      <c r="E506" s="5">
        <f t="shared" ref="E506" si="131">D506-C506</f>
        <v>-30000</v>
      </c>
      <c r="F506" s="6">
        <f t="shared" ref="F506" si="132">E506/C506*100</f>
        <v>-100</v>
      </c>
    </row>
    <row r="507" spans="1:6">
      <c r="A507" s="4" t="s">
        <v>6</v>
      </c>
      <c r="B507" s="4" t="s">
        <v>66</v>
      </c>
      <c r="C507" s="5">
        <v>30000</v>
      </c>
      <c r="D507" s="5">
        <v>0</v>
      </c>
      <c r="E507" s="5">
        <f t="shared" si="119"/>
        <v>-30000</v>
      </c>
      <c r="F507" s="6">
        <f t="shared" si="116"/>
        <v>-100</v>
      </c>
    </row>
    <row r="508" spans="1:6">
      <c r="A508" s="4" t="s">
        <v>94</v>
      </c>
      <c r="B508" s="4" t="s">
        <v>95</v>
      </c>
      <c r="C508" s="5">
        <v>30000</v>
      </c>
      <c r="D508" s="5">
        <v>0</v>
      </c>
      <c r="E508" s="5">
        <f t="shared" si="119"/>
        <v>-30000</v>
      </c>
      <c r="F508" s="6">
        <f t="shared" si="116"/>
        <v>-100</v>
      </c>
    </row>
    <row r="509" spans="1:6">
      <c r="A509" s="4" t="s">
        <v>96</v>
      </c>
      <c r="B509" s="4" t="s">
        <v>97</v>
      </c>
      <c r="C509" s="5">
        <v>30000</v>
      </c>
      <c r="D509" s="5">
        <v>0</v>
      </c>
      <c r="E509" s="5">
        <f t="shared" si="119"/>
        <v>-30000</v>
      </c>
      <c r="F509" s="6">
        <f t="shared" si="116"/>
        <v>-100</v>
      </c>
    </row>
    <row r="510" spans="1:6">
      <c r="A510" s="4"/>
      <c r="B510" s="4" t="s">
        <v>213</v>
      </c>
      <c r="C510" s="5">
        <v>220000</v>
      </c>
      <c r="D510" s="5">
        <v>0</v>
      </c>
      <c r="E510" s="5">
        <f t="shared" si="119"/>
        <v>-220000</v>
      </c>
      <c r="F510" s="6">
        <f t="shared" si="116"/>
        <v>-100</v>
      </c>
    </row>
    <row r="511" spans="1:6">
      <c r="A511" s="4"/>
      <c r="B511" s="4" t="s">
        <v>214</v>
      </c>
      <c r="C511" s="5">
        <v>220000</v>
      </c>
      <c r="D511" s="5">
        <v>0</v>
      </c>
      <c r="E511" s="5">
        <f t="shared" si="119"/>
        <v>-220000</v>
      </c>
      <c r="F511" s="6">
        <f t="shared" si="116"/>
        <v>-100</v>
      </c>
    </row>
    <row r="512" spans="1:6">
      <c r="A512" s="4"/>
      <c r="B512" s="4" t="s">
        <v>215</v>
      </c>
      <c r="C512" s="5">
        <v>220000</v>
      </c>
      <c r="D512" s="5">
        <v>0</v>
      </c>
      <c r="E512" s="5">
        <f t="shared" si="119"/>
        <v>-220000</v>
      </c>
      <c r="F512" s="6">
        <f t="shared" si="116"/>
        <v>-100</v>
      </c>
    </row>
    <row r="513" spans="1:6">
      <c r="A513" s="4" t="s">
        <v>8</v>
      </c>
      <c r="B513" s="4" t="s">
        <v>109</v>
      </c>
      <c r="C513" s="5">
        <v>220000</v>
      </c>
      <c r="D513" s="5">
        <v>0</v>
      </c>
      <c r="E513" s="5">
        <f t="shared" si="119"/>
        <v>-220000</v>
      </c>
      <c r="F513" s="6">
        <f t="shared" si="116"/>
        <v>-100</v>
      </c>
    </row>
    <row r="514" spans="1:6">
      <c r="A514" s="4" t="s">
        <v>110</v>
      </c>
      <c r="B514" s="4" t="s">
        <v>111</v>
      </c>
      <c r="C514" s="5">
        <v>220000</v>
      </c>
      <c r="D514" s="5">
        <v>0</v>
      </c>
      <c r="E514" s="5">
        <f t="shared" si="119"/>
        <v>-220000</v>
      </c>
      <c r="F514" s="6">
        <f t="shared" si="116"/>
        <v>-100</v>
      </c>
    </row>
    <row r="515" spans="1:6">
      <c r="A515" s="4" t="s">
        <v>112</v>
      </c>
      <c r="B515" s="4" t="s">
        <v>113</v>
      </c>
      <c r="C515" s="5">
        <v>220000</v>
      </c>
      <c r="D515" s="5">
        <v>0</v>
      </c>
      <c r="E515" s="5">
        <f t="shared" si="119"/>
        <v>-220000</v>
      </c>
      <c r="F515" s="6">
        <f t="shared" si="116"/>
        <v>-100</v>
      </c>
    </row>
    <row r="516" spans="1:6">
      <c r="A516" s="4"/>
      <c r="B516" s="15" t="s">
        <v>297</v>
      </c>
      <c r="C516" s="5">
        <v>220000</v>
      </c>
      <c r="D516" s="5">
        <v>0</v>
      </c>
      <c r="E516" s="5">
        <f t="shared" ref="E516" si="133">D516-C516</f>
        <v>-220000</v>
      </c>
      <c r="F516" s="6">
        <f t="shared" ref="F516" si="134">E516/C516*100</f>
        <v>-100</v>
      </c>
    </row>
    <row r="517" spans="1:6">
      <c r="A517" s="4"/>
      <c r="B517" s="4" t="s">
        <v>216</v>
      </c>
      <c r="C517" s="5">
        <v>380000</v>
      </c>
      <c r="D517" s="5">
        <v>358545.34</v>
      </c>
      <c r="E517" s="5">
        <f t="shared" si="119"/>
        <v>-21454.659999999974</v>
      </c>
      <c r="F517" s="6">
        <f t="shared" si="116"/>
        <v>-5.6459631578947302</v>
      </c>
    </row>
    <row r="518" spans="1:6">
      <c r="A518" s="4"/>
      <c r="B518" s="4" t="s">
        <v>217</v>
      </c>
      <c r="C518" s="5">
        <v>180000</v>
      </c>
      <c r="D518" s="5">
        <v>160200</v>
      </c>
      <c r="E518" s="5">
        <f t="shared" si="119"/>
        <v>-19800</v>
      </c>
      <c r="F518" s="6">
        <f t="shared" si="116"/>
        <v>-11</v>
      </c>
    </row>
    <row r="519" spans="1:6">
      <c r="A519" s="4"/>
      <c r="B519" s="4" t="s">
        <v>218</v>
      </c>
      <c r="C519" s="5">
        <v>174000</v>
      </c>
      <c r="D519" s="5">
        <v>158200</v>
      </c>
      <c r="E519" s="5">
        <f t="shared" si="119"/>
        <v>-15800</v>
      </c>
      <c r="F519" s="6">
        <f t="shared" si="116"/>
        <v>-9.0804597701149437</v>
      </c>
    </row>
    <row r="520" spans="1:6">
      <c r="A520" s="4" t="s">
        <v>6</v>
      </c>
      <c r="B520" s="4" t="s">
        <v>66</v>
      </c>
      <c r="C520" s="5">
        <v>174000</v>
      </c>
      <c r="D520" s="5">
        <v>158200</v>
      </c>
      <c r="E520" s="5">
        <f t="shared" si="119"/>
        <v>-15800</v>
      </c>
      <c r="F520" s="6">
        <f t="shared" si="116"/>
        <v>-9.0804597701149437</v>
      </c>
    </row>
    <row r="521" spans="1:6">
      <c r="A521" s="4" t="s">
        <v>74</v>
      </c>
      <c r="B521" s="4" t="s">
        <v>75</v>
      </c>
      <c r="C521" s="5">
        <v>174000</v>
      </c>
      <c r="D521" s="5">
        <v>158200</v>
      </c>
      <c r="E521" s="5">
        <f t="shared" si="119"/>
        <v>-15800</v>
      </c>
      <c r="F521" s="6">
        <f t="shared" si="116"/>
        <v>-9.0804597701149437</v>
      </c>
    </row>
    <row r="522" spans="1:6">
      <c r="A522" s="4" t="s">
        <v>78</v>
      </c>
      <c r="B522" s="4" t="s">
        <v>79</v>
      </c>
      <c r="C522" s="5">
        <v>13000</v>
      </c>
      <c r="D522" s="5">
        <v>6000</v>
      </c>
      <c r="E522" s="5">
        <f t="shared" si="119"/>
        <v>-7000</v>
      </c>
      <c r="F522" s="6">
        <f t="shared" si="116"/>
        <v>-53.846153846153847</v>
      </c>
    </row>
    <row r="523" spans="1:6">
      <c r="A523" s="4"/>
      <c r="B523" s="4" t="s">
        <v>130</v>
      </c>
      <c r="C523" s="5">
        <v>0</v>
      </c>
      <c r="D523" s="5">
        <v>6000</v>
      </c>
      <c r="E523" s="5">
        <f t="shared" si="119"/>
        <v>6000</v>
      </c>
      <c r="F523" s="6"/>
    </row>
    <row r="524" spans="1:6">
      <c r="A524" s="4" t="s">
        <v>80</v>
      </c>
      <c r="B524" s="4" t="s">
        <v>81</v>
      </c>
      <c r="C524" s="5">
        <v>161000</v>
      </c>
      <c r="D524" s="5">
        <v>152200</v>
      </c>
      <c r="E524" s="5">
        <f t="shared" si="119"/>
        <v>-8800</v>
      </c>
      <c r="F524" s="6">
        <f t="shared" si="116"/>
        <v>-5.4658385093167698</v>
      </c>
    </row>
    <row r="525" spans="1:6">
      <c r="A525" s="4"/>
      <c r="B525" s="4" t="s">
        <v>130</v>
      </c>
      <c r="C525" s="5">
        <v>0</v>
      </c>
      <c r="D525" s="5">
        <v>152200</v>
      </c>
      <c r="E525" s="5">
        <f t="shared" si="119"/>
        <v>152200</v>
      </c>
      <c r="F525" s="6"/>
    </row>
    <row r="526" spans="1:6">
      <c r="A526" s="4"/>
      <c r="B526" s="4" t="s">
        <v>219</v>
      </c>
      <c r="C526" s="5">
        <v>6000</v>
      </c>
      <c r="D526" s="5">
        <v>2000</v>
      </c>
      <c r="E526" s="5">
        <f t="shared" si="119"/>
        <v>-4000</v>
      </c>
      <c r="F526" s="6">
        <f t="shared" ref="F526:F600" si="135">E526/C526*100</f>
        <v>-66.666666666666657</v>
      </c>
    </row>
    <row r="527" spans="1:6">
      <c r="A527" s="4"/>
      <c r="B527" s="15" t="s">
        <v>292</v>
      </c>
      <c r="C527" s="5">
        <v>6000</v>
      </c>
      <c r="D527" s="5">
        <v>2000</v>
      </c>
      <c r="E527" s="5">
        <f t="shared" ref="E527" si="136">D527-C527</f>
        <v>-4000</v>
      </c>
      <c r="F527" s="6">
        <f t="shared" ref="F527" si="137">E527/C527*100</f>
        <v>-66.666666666666657</v>
      </c>
    </row>
    <row r="528" spans="1:6">
      <c r="A528" s="4" t="s">
        <v>6</v>
      </c>
      <c r="B528" s="4" t="s">
        <v>66</v>
      </c>
      <c r="C528" s="5">
        <v>6000</v>
      </c>
      <c r="D528" s="5">
        <v>2000</v>
      </c>
      <c r="E528" s="5">
        <f t="shared" si="119"/>
        <v>-4000</v>
      </c>
      <c r="F528" s="6">
        <f t="shared" si="135"/>
        <v>-66.666666666666657</v>
      </c>
    </row>
    <row r="529" spans="1:6">
      <c r="A529" s="4" t="s">
        <v>74</v>
      </c>
      <c r="B529" s="4" t="s">
        <v>75</v>
      </c>
      <c r="C529" s="5">
        <v>6000</v>
      </c>
      <c r="D529" s="5">
        <v>2000</v>
      </c>
      <c r="E529" s="5">
        <f t="shared" si="119"/>
        <v>-4000</v>
      </c>
      <c r="F529" s="6">
        <f t="shared" si="135"/>
        <v>-66.666666666666657</v>
      </c>
    </row>
    <row r="530" spans="1:6">
      <c r="A530" s="4" t="s">
        <v>78</v>
      </c>
      <c r="B530" s="4" t="s">
        <v>79</v>
      </c>
      <c r="C530" s="5">
        <v>3000</v>
      </c>
      <c r="D530" s="5">
        <v>1000</v>
      </c>
      <c r="E530" s="5">
        <f t="shared" si="119"/>
        <v>-2000</v>
      </c>
      <c r="F530" s="6">
        <f t="shared" si="135"/>
        <v>-66.666666666666657</v>
      </c>
    </row>
    <row r="531" spans="1:6">
      <c r="A531" s="4"/>
      <c r="B531" s="4" t="s">
        <v>130</v>
      </c>
      <c r="C531" s="5">
        <v>0</v>
      </c>
      <c r="D531" s="5">
        <v>1000</v>
      </c>
      <c r="E531" s="5">
        <f t="shared" si="119"/>
        <v>1000</v>
      </c>
      <c r="F531" s="6"/>
    </row>
    <row r="532" spans="1:6">
      <c r="A532" s="4" t="s">
        <v>80</v>
      </c>
      <c r="B532" s="4" t="s">
        <v>81</v>
      </c>
      <c r="C532" s="5">
        <v>3000</v>
      </c>
      <c r="D532" s="5">
        <v>1000</v>
      </c>
      <c r="E532" s="5">
        <f t="shared" ref="E532:E606" si="138">D532-C532</f>
        <v>-2000</v>
      </c>
      <c r="F532" s="6">
        <f t="shared" si="135"/>
        <v>-66.666666666666657</v>
      </c>
    </row>
    <row r="533" spans="1:6">
      <c r="A533" s="4"/>
      <c r="B533" s="4" t="s">
        <v>130</v>
      </c>
      <c r="C533" s="5">
        <v>0</v>
      </c>
      <c r="D533" s="5">
        <v>1000</v>
      </c>
      <c r="E533" s="5">
        <f t="shared" si="138"/>
        <v>1000</v>
      </c>
      <c r="F533" s="6"/>
    </row>
    <row r="534" spans="1:6">
      <c r="A534" s="4"/>
      <c r="B534" s="4" t="s">
        <v>220</v>
      </c>
      <c r="C534" s="5">
        <v>200000</v>
      </c>
      <c r="D534" s="5">
        <v>198345.34</v>
      </c>
      <c r="E534" s="5">
        <f t="shared" si="138"/>
        <v>-1654.6600000000035</v>
      </c>
      <c r="F534" s="6">
        <f t="shared" si="135"/>
        <v>-0.82733000000000179</v>
      </c>
    </row>
    <row r="535" spans="1:6">
      <c r="A535" s="4"/>
      <c r="B535" s="4" t="s">
        <v>221</v>
      </c>
      <c r="C535" s="5">
        <v>200000</v>
      </c>
      <c r="D535" s="5">
        <v>198345.34</v>
      </c>
      <c r="E535" s="5">
        <f t="shared" si="138"/>
        <v>-1654.6600000000035</v>
      </c>
      <c r="F535" s="6">
        <f t="shared" si="135"/>
        <v>-0.82733000000000179</v>
      </c>
    </row>
    <row r="536" spans="1:6">
      <c r="A536" s="4" t="s">
        <v>8</v>
      </c>
      <c r="B536" s="4" t="s">
        <v>109</v>
      </c>
      <c r="C536" s="5">
        <v>200000</v>
      </c>
      <c r="D536" s="5">
        <v>198345.34</v>
      </c>
      <c r="E536" s="5">
        <f t="shared" si="138"/>
        <v>-1654.6600000000035</v>
      </c>
      <c r="F536" s="6">
        <f t="shared" si="135"/>
        <v>-0.82733000000000179</v>
      </c>
    </row>
    <row r="537" spans="1:6">
      <c r="A537" s="4" t="s">
        <v>110</v>
      </c>
      <c r="B537" s="4" t="s">
        <v>111</v>
      </c>
      <c r="C537" s="5">
        <v>200000</v>
      </c>
      <c r="D537" s="5">
        <v>198345.34</v>
      </c>
      <c r="E537" s="5">
        <f t="shared" si="138"/>
        <v>-1654.6600000000035</v>
      </c>
      <c r="F537" s="6">
        <f t="shared" si="135"/>
        <v>-0.82733000000000179</v>
      </c>
    </row>
    <row r="538" spans="1:6">
      <c r="A538" s="4" t="s">
        <v>112</v>
      </c>
      <c r="B538" s="4" t="s">
        <v>113</v>
      </c>
      <c r="C538" s="5">
        <v>200000</v>
      </c>
      <c r="D538" s="5">
        <v>198345.34</v>
      </c>
      <c r="E538" s="5">
        <f t="shared" si="138"/>
        <v>-1654.6600000000035</v>
      </c>
      <c r="F538" s="6">
        <f t="shared" si="135"/>
        <v>-0.82733000000000179</v>
      </c>
    </row>
    <row r="539" spans="1:6">
      <c r="A539" s="4"/>
      <c r="B539" s="15" t="s">
        <v>297</v>
      </c>
      <c r="C539" s="5">
        <v>200000</v>
      </c>
      <c r="D539" s="5">
        <v>198345.34</v>
      </c>
      <c r="E539" s="5">
        <f t="shared" ref="E539" si="139">D539-C539</f>
        <v>-1654.6600000000035</v>
      </c>
      <c r="F539" s="6">
        <f t="shared" ref="F539" si="140">E539/C539*100</f>
        <v>-0.82733000000000179</v>
      </c>
    </row>
    <row r="540" spans="1:6">
      <c r="A540" s="4"/>
      <c r="B540" s="4" t="s">
        <v>329</v>
      </c>
      <c r="C540" s="5">
        <v>0</v>
      </c>
      <c r="D540" s="5">
        <v>198345.34</v>
      </c>
      <c r="E540" s="5">
        <f t="shared" si="138"/>
        <v>198345.34</v>
      </c>
      <c r="F540" s="6"/>
    </row>
    <row r="541" spans="1:6">
      <c r="A541" s="4"/>
      <c r="B541" s="4" t="s">
        <v>222</v>
      </c>
      <c r="C541" s="5">
        <v>55000</v>
      </c>
      <c r="D541" s="5">
        <v>48374.61</v>
      </c>
      <c r="E541" s="5">
        <f t="shared" si="138"/>
        <v>-6625.3899999999994</v>
      </c>
      <c r="F541" s="6">
        <f t="shared" si="135"/>
        <v>-12.046163636363636</v>
      </c>
    </row>
    <row r="542" spans="1:6">
      <c r="A542" s="4"/>
      <c r="B542" s="4" t="s">
        <v>223</v>
      </c>
      <c r="C542" s="5">
        <v>5000</v>
      </c>
      <c r="D542" s="5">
        <v>10000</v>
      </c>
      <c r="E542" s="5">
        <f t="shared" si="138"/>
        <v>5000</v>
      </c>
      <c r="F542" s="6">
        <f t="shared" si="135"/>
        <v>100</v>
      </c>
    </row>
    <row r="543" spans="1:6">
      <c r="A543" s="4"/>
      <c r="B543" s="4" t="s">
        <v>224</v>
      </c>
      <c r="C543" s="5">
        <v>5000</v>
      </c>
      <c r="D543" s="5">
        <v>10000</v>
      </c>
      <c r="E543" s="5">
        <f t="shared" si="138"/>
        <v>5000</v>
      </c>
      <c r="F543" s="6">
        <f t="shared" si="135"/>
        <v>100</v>
      </c>
    </row>
    <row r="544" spans="1:6">
      <c r="A544" s="4"/>
      <c r="B544" s="15" t="s">
        <v>291</v>
      </c>
      <c r="C544" s="5">
        <v>5000</v>
      </c>
      <c r="D544" s="5">
        <v>10000</v>
      </c>
      <c r="E544" s="5">
        <f t="shared" ref="E544" si="141">D544-C544</f>
        <v>5000</v>
      </c>
      <c r="F544" s="6">
        <f t="shared" ref="F544" si="142">E544/C544*100</f>
        <v>100</v>
      </c>
    </row>
    <row r="545" spans="1:6">
      <c r="A545" s="4" t="s">
        <v>6</v>
      </c>
      <c r="B545" s="4" t="s">
        <v>66</v>
      </c>
      <c r="C545" s="5">
        <v>5000</v>
      </c>
      <c r="D545" s="5">
        <v>10000</v>
      </c>
      <c r="E545" s="5">
        <f t="shared" si="138"/>
        <v>5000</v>
      </c>
      <c r="F545" s="6">
        <f t="shared" si="135"/>
        <v>100</v>
      </c>
    </row>
    <row r="546" spans="1:6">
      <c r="A546" s="4" t="s">
        <v>74</v>
      </c>
      <c r="B546" s="4" t="s">
        <v>75</v>
      </c>
      <c r="C546" s="5">
        <v>5000</v>
      </c>
      <c r="D546" s="5">
        <v>10000</v>
      </c>
      <c r="E546" s="5">
        <f t="shared" si="138"/>
        <v>5000</v>
      </c>
      <c r="F546" s="6">
        <f t="shared" si="135"/>
        <v>100</v>
      </c>
    </row>
    <row r="547" spans="1:6">
      <c r="A547" s="4" t="s">
        <v>82</v>
      </c>
      <c r="B547" s="4" t="s">
        <v>83</v>
      </c>
      <c r="C547" s="5">
        <v>5000</v>
      </c>
      <c r="D547" s="5">
        <v>10000</v>
      </c>
      <c r="E547" s="5">
        <f t="shared" si="138"/>
        <v>5000</v>
      </c>
      <c r="F547" s="6">
        <f t="shared" si="135"/>
        <v>100</v>
      </c>
    </row>
    <row r="548" spans="1:6">
      <c r="A548" s="4"/>
      <c r="B548" s="4" t="s">
        <v>130</v>
      </c>
      <c r="C548" s="5">
        <v>0</v>
      </c>
      <c r="D548" s="5">
        <v>10000</v>
      </c>
      <c r="E548" s="5">
        <f t="shared" si="138"/>
        <v>10000</v>
      </c>
      <c r="F548" s="6"/>
    </row>
    <row r="549" spans="1:6">
      <c r="A549" s="4"/>
      <c r="B549" s="4" t="s">
        <v>225</v>
      </c>
      <c r="C549" s="5">
        <v>25000</v>
      </c>
      <c r="D549" s="5">
        <v>25000</v>
      </c>
      <c r="E549" s="5">
        <f t="shared" si="138"/>
        <v>0</v>
      </c>
      <c r="F549" s="6">
        <f t="shared" si="135"/>
        <v>0</v>
      </c>
    </row>
    <row r="550" spans="1:6">
      <c r="A550" s="4"/>
      <c r="B550" s="15" t="s">
        <v>291</v>
      </c>
      <c r="C550" s="5">
        <v>25000</v>
      </c>
      <c r="D550" s="5">
        <v>25000</v>
      </c>
      <c r="E550" s="5">
        <f t="shared" ref="E550" si="143">D550-C550</f>
        <v>0</v>
      </c>
      <c r="F550" s="6">
        <f t="shared" ref="F550" si="144">E550/C550*100</f>
        <v>0</v>
      </c>
    </row>
    <row r="551" spans="1:6">
      <c r="A551" s="4"/>
      <c r="B551" s="4" t="s">
        <v>226</v>
      </c>
      <c r="C551" s="5">
        <v>25000</v>
      </c>
      <c r="D551" s="5">
        <v>25000</v>
      </c>
      <c r="E551" s="5">
        <f t="shared" si="138"/>
        <v>0</v>
      </c>
      <c r="F551" s="6">
        <f t="shared" si="135"/>
        <v>0</v>
      </c>
    </row>
    <row r="552" spans="1:6">
      <c r="A552" s="4" t="s">
        <v>6</v>
      </c>
      <c r="B552" s="4" t="s">
        <v>66</v>
      </c>
      <c r="C552" s="5">
        <v>25000</v>
      </c>
      <c r="D552" s="5">
        <v>25000</v>
      </c>
      <c r="E552" s="5">
        <f t="shared" si="138"/>
        <v>0</v>
      </c>
      <c r="F552" s="6">
        <f t="shared" si="135"/>
        <v>0</v>
      </c>
    </row>
    <row r="553" spans="1:6">
      <c r="A553" s="4" t="s">
        <v>74</v>
      </c>
      <c r="B553" s="4" t="s">
        <v>75</v>
      </c>
      <c r="C553" s="5">
        <v>25000</v>
      </c>
      <c r="D553" s="5">
        <v>25000</v>
      </c>
      <c r="E553" s="5">
        <f t="shared" si="138"/>
        <v>0</v>
      </c>
      <c r="F553" s="6">
        <f t="shared" si="135"/>
        <v>0</v>
      </c>
    </row>
    <row r="554" spans="1:6">
      <c r="A554" s="4" t="s">
        <v>80</v>
      </c>
      <c r="B554" s="4" t="s">
        <v>81</v>
      </c>
      <c r="C554" s="5">
        <v>25000</v>
      </c>
      <c r="D554" s="5">
        <v>25000</v>
      </c>
      <c r="E554" s="5">
        <f t="shared" si="138"/>
        <v>0</v>
      </c>
      <c r="F554" s="6">
        <f t="shared" si="135"/>
        <v>0</v>
      </c>
    </row>
    <row r="555" spans="1:6">
      <c r="A555" s="4"/>
      <c r="B555" s="4" t="s">
        <v>130</v>
      </c>
      <c r="C555" s="5">
        <v>0</v>
      </c>
      <c r="D555" s="5">
        <v>25000</v>
      </c>
      <c r="E555" s="5">
        <f t="shared" si="138"/>
        <v>25000</v>
      </c>
      <c r="F555" s="6"/>
    </row>
    <row r="556" spans="1:6">
      <c r="A556" s="4"/>
      <c r="B556" s="4" t="s">
        <v>227</v>
      </c>
      <c r="C556" s="5">
        <v>15000</v>
      </c>
      <c r="D556" s="5">
        <v>0</v>
      </c>
      <c r="E556" s="5">
        <f t="shared" si="138"/>
        <v>-15000</v>
      </c>
      <c r="F556" s="6">
        <f t="shared" si="135"/>
        <v>-100</v>
      </c>
    </row>
    <row r="557" spans="1:6">
      <c r="A557" s="4"/>
      <c r="B557" s="4" t="s">
        <v>228</v>
      </c>
      <c r="C557" s="5">
        <v>15000</v>
      </c>
      <c r="D557" s="5">
        <v>0</v>
      </c>
      <c r="E557" s="5">
        <f t="shared" si="138"/>
        <v>-15000</v>
      </c>
      <c r="F557" s="6">
        <f t="shared" si="135"/>
        <v>-100</v>
      </c>
    </row>
    <row r="558" spans="1:6">
      <c r="A558" s="4"/>
      <c r="B558" s="15" t="s">
        <v>291</v>
      </c>
      <c r="C558" s="5">
        <v>15000</v>
      </c>
      <c r="D558" s="5">
        <v>0</v>
      </c>
      <c r="E558" s="5">
        <f t="shared" ref="E558" si="145">D558-C558</f>
        <v>-15000</v>
      </c>
      <c r="F558" s="6">
        <f t="shared" ref="F558" si="146">E558/C558*100</f>
        <v>-100</v>
      </c>
    </row>
    <row r="559" spans="1:6">
      <c r="A559" s="4" t="s">
        <v>6</v>
      </c>
      <c r="B559" s="4" t="s">
        <v>66</v>
      </c>
      <c r="C559" s="5">
        <v>15000</v>
      </c>
      <c r="D559" s="5">
        <v>0</v>
      </c>
      <c r="E559" s="5">
        <f t="shared" si="138"/>
        <v>-15000</v>
      </c>
      <c r="F559" s="6">
        <f t="shared" si="135"/>
        <v>-100</v>
      </c>
    </row>
    <row r="560" spans="1:6">
      <c r="A560" s="4" t="s">
        <v>74</v>
      </c>
      <c r="B560" s="4" t="s">
        <v>75</v>
      </c>
      <c r="C560" s="5">
        <v>15000</v>
      </c>
      <c r="D560" s="5">
        <v>0</v>
      </c>
      <c r="E560" s="5">
        <f t="shared" si="138"/>
        <v>-15000</v>
      </c>
      <c r="F560" s="6">
        <f t="shared" si="135"/>
        <v>-100</v>
      </c>
    </row>
    <row r="561" spans="1:6">
      <c r="A561" s="4" t="s">
        <v>78</v>
      </c>
      <c r="B561" s="4" t="s">
        <v>79</v>
      </c>
      <c r="C561" s="5">
        <v>5000</v>
      </c>
      <c r="D561" s="5">
        <v>0</v>
      </c>
      <c r="E561" s="5">
        <f t="shared" si="138"/>
        <v>-5000</v>
      </c>
      <c r="F561" s="6">
        <f t="shared" si="135"/>
        <v>-100</v>
      </c>
    </row>
    <row r="562" spans="1:6">
      <c r="A562" s="4" t="s">
        <v>80</v>
      </c>
      <c r="B562" s="4" t="s">
        <v>81</v>
      </c>
      <c r="C562" s="5">
        <v>10000</v>
      </c>
      <c r="D562" s="5">
        <v>0</v>
      </c>
      <c r="E562" s="5">
        <f t="shared" si="138"/>
        <v>-10000</v>
      </c>
      <c r="F562" s="6">
        <f t="shared" si="135"/>
        <v>-100</v>
      </c>
    </row>
    <row r="563" spans="1:6">
      <c r="A563" s="4"/>
      <c r="B563" s="4" t="s">
        <v>229</v>
      </c>
      <c r="C563" s="5">
        <v>10000</v>
      </c>
      <c r="D563" s="5">
        <v>13374.61</v>
      </c>
      <c r="E563" s="5">
        <f t="shared" si="138"/>
        <v>3374.6100000000006</v>
      </c>
      <c r="F563" s="6">
        <f t="shared" si="135"/>
        <v>33.746100000000006</v>
      </c>
    </row>
    <row r="564" spans="1:6">
      <c r="A564" s="4"/>
      <c r="B564" s="4" t="s">
        <v>230</v>
      </c>
      <c r="C564" s="5">
        <v>10000</v>
      </c>
      <c r="D564" s="5">
        <v>13374.61</v>
      </c>
      <c r="E564" s="5">
        <f t="shared" si="138"/>
        <v>3374.6100000000006</v>
      </c>
      <c r="F564" s="6">
        <f t="shared" si="135"/>
        <v>33.746100000000006</v>
      </c>
    </row>
    <row r="565" spans="1:6">
      <c r="A565" s="4"/>
      <c r="B565" s="15" t="s">
        <v>291</v>
      </c>
      <c r="C565" s="5">
        <v>10000</v>
      </c>
      <c r="D565" s="5">
        <v>13374.61</v>
      </c>
      <c r="E565" s="5">
        <f t="shared" ref="E565" si="147">D565-C565</f>
        <v>3374.6100000000006</v>
      </c>
      <c r="F565" s="6">
        <f t="shared" ref="F565" si="148">E565/C565*100</f>
        <v>33.746100000000006</v>
      </c>
    </row>
    <row r="566" spans="1:6">
      <c r="A566" s="4" t="s">
        <v>6</v>
      </c>
      <c r="B566" s="4" t="s">
        <v>66</v>
      </c>
      <c r="C566" s="5">
        <v>10000</v>
      </c>
      <c r="D566" s="5">
        <v>13374.61</v>
      </c>
      <c r="E566" s="5">
        <f t="shared" si="138"/>
        <v>3374.6100000000006</v>
      </c>
      <c r="F566" s="6">
        <f t="shared" si="135"/>
        <v>33.746100000000006</v>
      </c>
    </row>
    <row r="567" spans="1:6">
      <c r="A567" s="4" t="s">
        <v>94</v>
      </c>
      <c r="B567" s="4" t="s">
        <v>95</v>
      </c>
      <c r="C567" s="5">
        <v>10000</v>
      </c>
      <c r="D567" s="5">
        <v>13374.61</v>
      </c>
      <c r="E567" s="5">
        <f t="shared" si="138"/>
        <v>3374.6100000000006</v>
      </c>
      <c r="F567" s="6">
        <f t="shared" si="135"/>
        <v>33.746100000000006</v>
      </c>
    </row>
    <row r="568" spans="1:6">
      <c r="A568" s="4" t="s">
        <v>98</v>
      </c>
      <c r="B568" s="4" t="s">
        <v>95</v>
      </c>
      <c r="C568" s="5">
        <v>10000</v>
      </c>
      <c r="D568" s="5">
        <v>13374.61</v>
      </c>
      <c r="E568" s="5">
        <f t="shared" si="138"/>
        <v>3374.6100000000006</v>
      </c>
      <c r="F568" s="6">
        <f t="shared" si="135"/>
        <v>33.746100000000006</v>
      </c>
    </row>
    <row r="569" spans="1:6">
      <c r="A569" s="4"/>
      <c r="B569" s="4" t="s">
        <v>130</v>
      </c>
      <c r="C569" s="5">
        <v>0</v>
      </c>
      <c r="D569" s="5">
        <v>13374.61</v>
      </c>
      <c r="E569" s="5">
        <f t="shared" si="138"/>
        <v>13374.61</v>
      </c>
      <c r="F569" s="6"/>
    </row>
    <row r="570" spans="1:6">
      <c r="A570" s="4"/>
      <c r="B570" s="4" t="s">
        <v>231</v>
      </c>
      <c r="C570" s="5">
        <v>115000</v>
      </c>
      <c r="D570" s="5">
        <v>103000</v>
      </c>
      <c r="E570" s="5">
        <f t="shared" si="138"/>
        <v>-12000</v>
      </c>
      <c r="F570" s="6">
        <f t="shared" si="135"/>
        <v>-10.434782608695652</v>
      </c>
    </row>
    <row r="571" spans="1:6">
      <c r="A571" s="4"/>
      <c r="B571" s="4" t="s">
        <v>232</v>
      </c>
      <c r="C571" s="5">
        <v>115000</v>
      </c>
      <c r="D571" s="5">
        <v>103000</v>
      </c>
      <c r="E571" s="5">
        <f t="shared" si="138"/>
        <v>-12000</v>
      </c>
      <c r="F571" s="6">
        <f t="shared" si="135"/>
        <v>-10.434782608695652</v>
      </c>
    </row>
    <row r="572" spans="1:6">
      <c r="A572" s="4"/>
      <c r="B572" s="4" t="s">
        <v>233</v>
      </c>
      <c r="C572" s="5">
        <v>100000</v>
      </c>
      <c r="D572" s="5">
        <v>90000</v>
      </c>
      <c r="E572" s="5">
        <f t="shared" si="138"/>
        <v>-10000</v>
      </c>
      <c r="F572" s="6">
        <f t="shared" si="135"/>
        <v>-10</v>
      </c>
    </row>
    <row r="573" spans="1:6">
      <c r="A573" s="4"/>
      <c r="B573" s="4" t="s">
        <v>308</v>
      </c>
      <c r="C573" s="5">
        <v>100000</v>
      </c>
      <c r="D573" s="5">
        <v>90000</v>
      </c>
      <c r="E573" s="5">
        <f t="shared" ref="E573" si="149">D573-C573</f>
        <v>-10000</v>
      </c>
      <c r="F573" s="6">
        <f t="shared" ref="F573" si="150">E573/C573*100</f>
        <v>-10</v>
      </c>
    </row>
    <row r="574" spans="1:6">
      <c r="A574" s="4" t="s">
        <v>6</v>
      </c>
      <c r="B574" s="4" t="s">
        <v>66</v>
      </c>
      <c r="C574" s="5">
        <v>100000</v>
      </c>
      <c r="D574" s="5">
        <v>90000</v>
      </c>
      <c r="E574" s="5">
        <f t="shared" si="138"/>
        <v>-10000</v>
      </c>
      <c r="F574" s="6">
        <f t="shared" si="135"/>
        <v>-10</v>
      </c>
    </row>
    <row r="575" spans="1:6">
      <c r="A575" s="4" t="s">
        <v>103</v>
      </c>
      <c r="B575" s="4" t="s">
        <v>104</v>
      </c>
      <c r="C575" s="5">
        <v>100000</v>
      </c>
      <c r="D575" s="5">
        <v>90000</v>
      </c>
      <c r="E575" s="5">
        <f t="shared" si="138"/>
        <v>-10000</v>
      </c>
      <c r="F575" s="6">
        <f t="shared" si="135"/>
        <v>-10</v>
      </c>
    </row>
    <row r="576" spans="1:6">
      <c r="A576" s="4" t="s">
        <v>105</v>
      </c>
      <c r="B576" s="4" t="s">
        <v>106</v>
      </c>
      <c r="C576" s="5">
        <v>100000</v>
      </c>
      <c r="D576" s="5">
        <v>90000</v>
      </c>
      <c r="E576" s="5">
        <f t="shared" si="138"/>
        <v>-10000</v>
      </c>
      <c r="F576" s="6">
        <f t="shared" si="135"/>
        <v>-10</v>
      </c>
    </row>
    <row r="577" spans="1:6">
      <c r="A577" s="4"/>
      <c r="B577" s="4" t="s">
        <v>130</v>
      </c>
      <c r="C577" s="5">
        <v>0</v>
      </c>
      <c r="D577" s="5">
        <v>90000</v>
      </c>
      <c r="E577" s="5">
        <f t="shared" si="138"/>
        <v>90000</v>
      </c>
      <c r="F577" s="6"/>
    </row>
    <row r="578" spans="1:6">
      <c r="A578" s="4"/>
      <c r="B578" s="4" t="s">
        <v>234</v>
      </c>
      <c r="C578" s="5">
        <v>2000</v>
      </c>
      <c r="D578" s="5">
        <v>2000</v>
      </c>
      <c r="E578" s="5">
        <f t="shared" si="138"/>
        <v>0</v>
      </c>
      <c r="F578" s="6">
        <f t="shared" si="135"/>
        <v>0</v>
      </c>
    </row>
    <row r="579" spans="1:6">
      <c r="A579" s="4"/>
      <c r="B579" s="4" t="s">
        <v>309</v>
      </c>
      <c r="C579" s="5"/>
      <c r="D579" s="5"/>
      <c r="E579" s="5"/>
      <c r="F579" s="6"/>
    </row>
    <row r="580" spans="1:6">
      <c r="A580" s="4" t="s">
        <v>6</v>
      </c>
      <c r="B580" s="4" t="s">
        <v>66</v>
      </c>
      <c r="C580" s="5">
        <v>2000</v>
      </c>
      <c r="D580" s="5">
        <v>2000</v>
      </c>
      <c r="E580" s="5">
        <f t="shared" si="138"/>
        <v>0</v>
      </c>
      <c r="F580" s="6">
        <f t="shared" si="135"/>
        <v>0</v>
      </c>
    </row>
    <row r="581" spans="1:6">
      <c r="A581" s="4" t="s">
        <v>103</v>
      </c>
      <c r="B581" s="4" t="s">
        <v>104</v>
      </c>
      <c r="C581" s="5">
        <v>2000</v>
      </c>
      <c r="D581" s="5">
        <v>2000</v>
      </c>
      <c r="E581" s="5">
        <f t="shared" si="138"/>
        <v>0</v>
      </c>
      <c r="F581" s="6">
        <f t="shared" si="135"/>
        <v>0</v>
      </c>
    </row>
    <row r="582" spans="1:6">
      <c r="A582" s="4" t="s">
        <v>105</v>
      </c>
      <c r="B582" s="4" t="s">
        <v>106</v>
      </c>
      <c r="C582" s="5">
        <v>2000</v>
      </c>
      <c r="D582" s="5">
        <v>2000</v>
      </c>
      <c r="E582" s="5">
        <f t="shared" si="138"/>
        <v>0</v>
      </c>
      <c r="F582" s="6">
        <f t="shared" si="135"/>
        <v>0</v>
      </c>
    </row>
    <row r="583" spans="1:6">
      <c r="A583" s="4"/>
      <c r="B583" s="4" t="s">
        <v>130</v>
      </c>
      <c r="C583" s="5">
        <v>0</v>
      </c>
      <c r="D583" s="5">
        <v>2000</v>
      </c>
      <c r="E583" s="5">
        <f t="shared" si="138"/>
        <v>2000</v>
      </c>
      <c r="F583" s="6"/>
    </row>
    <row r="584" spans="1:6">
      <c r="A584" s="4"/>
      <c r="B584" s="4" t="s">
        <v>235</v>
      </c>
      <c r="C584" s="5">
        <v>6000</v>
      </c>
      <c r="D584" s="5">
        <v>6000</v>
      </c>
      <c r="E584" s="5">
        <f t="shared" si="138"/>
        <v>0</v>
      </c>
      <c r="F584" s="6">
        <f t="shared" si="135"/>
        <v>0</v>
      </c>
    </row>
    <row r="585" spans="1:6">
      <c r="A585" s="4"/>
      <c r="B585" s="15" t="s">
        <v>308</v>
      </c>
      <c r="C585" s="5">
        <v>6000</v>
      </c>
      <c r="D585" s="5">
        <v>6000</v>
      </c>
      <c r="E585" s="5">
        <f t="shared" ref="E585" si="151">D585-C585</f>
        <v>0</v>
      </c>
      <c r="F585" s="6">
        <f t="shared" ref="F585" si="152">E585/C585*100</f>
        <v>0</v>
      </c>
    </row>
    <row r="586" spans="1:6">
      <c r="A586" s="4" t="s">
        <v>6</v>
      </c>
      <c r="B586" s="4" t="s">
        <v>66</v>
      </c>
      <c r="C586" s="5">
        <v>6000</v>
      </c>
      <c r="D586" s="5">
        <v>6000</v>
      </c>
      <c r="E586" s="5">
        <f t="shared" si="138"/>
        <v>0</v>
      </c>
      <c r="F586" s="6">
        <f t="shared" si="135"/>
        <v>0</v>
      </c>
    </row>
    <row r="587" spans="1:6">
      <c r="A587" s="4" t="s">
        <v>74</v>
      </c>
      <c r="B587" s="4" t="s">
        <v>75</v>
      </c>
      <c r="C587" s="5">
        <v>6000</v>
      </c>
      <c r="D587" s="5">
        <v>6000</v>
      </c>
      <c r="E587" s="5">
        <f t="shared" si="138"/>
        <v>0</v>
      </c>
      <c r="F587" s="6">
        <f t="shared" si="135"/>
        <v>0</v>
      </c>
    </row>
    <row r="588" spans="1:6">
      <c r="A588" s="4" t="s">
        <v>80</v>
      </c>
      <c r="B588" s="4" t="s">
        <v>81</v>
      </c>
      <c r="C588" s="5">
        <v>6000</v>
      </c>
      <c r="D588" s="5">
        <v>6000</v>
      </c>
      <c r="E588" s="5">
        <f t="shared" si="138"/>
        <v>0</v>
      </c>
      <c r="F588" s="6">
        <f t="shared" si="135"/>
        <v>0</v>
      </c>
    </row>
    <row r="589" spans="1:6">
      <c r="A589" s="4"/>
      <c r="B589" s="4" t="s">
        <v>130</v>
      </c>
      <c r="C589" s="5">
        <v>0</v>
      </c>
      <c r="D589" s="5">
        <v>6000</v>
      </c>
      <c r="E589" s="5">
        <f t="shared" si="138"/>
        <v>6000</v>
      </c>
      <c r="F589" s="6"/>
    </row>
    <row r="590" spans="1:6">
      <c r="A590" s="4"/>
      <c r="B590" s="4" t="s">
        <v>236</v>
      </c>
      <c r="C590" s="5">
        <v>7000</v>
      </c>
      <c r="D590" s="5">
        <v>4000</v>
      </c>
      <c r="E590" s="5">
        <f t="shared" si="138"/>
        <v>-3000</v>
      </c>
      <c r="F590" s="6">
        <f t="shared" si="135"/>
        <v>-42.857142857142854</v>
      </c>
    </row>
    <row r="591" spans="1:6">
      <c r="A591" s="4"/>
      <c r="B591" s="15" t="s">
        <v>309</v>
      </c>
      <c r="C591" s="5">
        <v>7000</v>
      </c>
      <c r="D591" s="5">
        <v>4000</v>
      </c>
      <c r="E591" s="5">
        <f t="shared" ref="E591" si="153">D591-C591</f>
        <v>-3000</v>
      </c>
      <c r="F591" s="6">
        <f t="shared" ref="F591" si="154">E591/C591*100</f>
        <v>-42.857142857142854</v>
      </c>
    </row>
    <row r="592" spans="1:6">
      <c r="A592" s="4" t="s">
        <v>6</v>
      </c>
      <c r="B592" s="4" t="s">
        <v>66</v>
      </c>
      <c r="C592" s="5">
        <v>7000</v>
      </c>
      <c r="D592" s="5">
        <v>4000</v>
      </c>
      <c r="E592" s="5">
        <f t="shared" si="138"/>
        <v>-3000</v>
      </c>
      <c r="F592" s="6">
        <f t="shared" si="135"/>
        <v>-42.857142857142854</v>
      </c>
    </row>
    <row r="593" spans="1:6">
      <c r="A593" s="4" t="s">
        <v>74</v>
      </c>
      <c r="B593" s="4" t="s">
        <v>75</v>
      </c>
      <c r="C593" s="5">
        <v>7000</v>
      </c>
      <c r="D593" s="5">
        <v>4000</v>
      </c>
      <c r="E593" s="5">
        <f t="shared" si="138"/>
        <v>-3000</v>
      </c>
      <c r="F593" s="6">
        <f t="shared" si="135"/>
        <v>-42.857142857142854</v>
      </c>
    </row>
    <row r="594" spans="1:6">
      <c r="A594" s="4" t="s">
        <v>82</v>
      </c>
      <c r="B594" s="4" t="s">
        <v>83</v>
      </c>
      <c r="C594" s="5">
        <v>7000</v>
      </c>
      <c r="D594" s="5">
        <v>4000</v>
      </c>
      <c r="E594" s="5">
        <f t="shared" si="138"/>
        <v>-3000</v>
      </c>
      <c r="F594" s="6">
        <f t="shared" si="135"/>
        <v>-42.857142857142854</v>
      </c>
    </row>
    <row r="595" spans="1:6">
      <c r="A595" s="4"/>
      <c r="B595" s="4" t="s">
        <v>130</v>
      </c>
      <c r="C595" s="5">
        <v>0</v>
      </c>
      <c r="D595" s="5">
        <v>4000</v>
      </c>
      <c r="E595" s="5">
        <f t="shared" si="138"/>
        <v>4000</v>
      </c>
      <c r="F595" s="6"/>
    </row>
    <row r="596" spans="1:6">
      <c r="A596" s="4"/>
      <c r="B596" s="4" t="s">
        <v>237</v>
      </c>
      <c r="C596" s="5">
        <v>26000</v>
      </c>
      <c r="D596" s="5">
        <v>0</v>
      </c>
      <c r="E596" s="5">
        <f t="shared" si="138"/>
        <v>-26000</v>
      </c>
      <c r="F596" s="6">
        <f t="shared" si="135"/>
        <v>-100</v>
      </c>
    </row>
    <row r="597" spans="1:6">
      <c r="A597" s="4"/>
      <c r="B597" s="4" t="s">
        <v>238</v>
      </c>
      <c r="C597" s="5">
        <v>20000</v>
      </c>
      <c r="D597" s="5">
        <v>0</v>
      </c>
      <c r="E597" s="5">
        <f t="shared" si="138"/>
        <v>-20000</v>
      </c>
      <c r="F597" s="6">
        <f t="shared" si="135"/>
        <v>-100</v>
      </c>
    </row>
    <row r="598" spans="1:6">
      <c r="A598" s="4"/>
      <c r="B598" s="4" t="s">
        <v>239</v>
      </c>
      <c r="C598" s="5">
        <v>20000</v>
      </c>
      <c r="D598" s="5">
        <v>0</v>
      </c>
      <c r="E598" s="5">
        <f t="shared" si="138"/>
        <v>-20000</v>
      </c>
      <c r="F598" s="6">
        <f t="shared" si="135"/>
        <v>-100</v>
      </c>
    </row>
    <row r="599" spans="1:6">
      <c r="A599" s="4"/>
      <c r="B599" s="15" t="s">
        <v>291</v>
      </c>
      <c r="C599" s="5">
        <v>20000</v>
      </c>
      <c r="D599" s="5">
        <v>0</v>
      </c>
      <c r="E599" s="5">
        <f t="shared" ref="E599" si="155">D599-C599</f>
        <v>-20000</v>
      </c>
      <c r="F599" s="6">
        <f t="shared" ref="F599" si="156">E599/C599*100</f>
        <v>-100</v>
      </c>
    </row>
    <row r="600" spans="1:6">
      <c r="A600" s="4" t="s">
        <v>6</v>
      </c>
      <c r="B600" s="4" t="s">
        <v>66</v>
      </c>
      <c r="C600" s="5">
        <v>20000</v>
      </c>
      <c r="D600" s="5">
        <v>0</v>
      </c>
      <c r="E600" s="5">
        <f t="shared" si="138"/>
        <v>-20000</v>
      </c>
      <c r="F600" s="6">
        <f t="shared" si="135"/>
        <v>-100</v>
      </c>
    </row>
    <row r="601" spans="1:6">
      <c r="A601" s="4" t="s">
        <v>74</v>
      </c>
      <c r="B601" s="4" t="s">
        <v>75</v>
      </c>
      <c r="C601" s="5">
        <v>20000</v>
      </c>
      <c r="D601" s="5">
        <v>0</v>
      </c>
      <c r="E601" s="5">
        <f t="shared" si="138"/>
        <v>-20000</v>
      </c>
      <c r="F601" s="6">
        <f t="shared" ref="F601:F676" si="157">E601/C601*100</f>
        <v>-100</v>
      </c>
    </row>
    <row r="602" spans="1:6">
      <c r="A602" s="4" t="s">
        <v>80</v>
      </c>
      <c r="B602" s="4" t="s">
        <v>81</v>
      </c>
      <c r="C602" s="5">
        <v>20000</v>
      </c>
      <c r="D602" s="5">
        <v>0</v>
      </c>
      <c r="E602" s="5">
        <f t="shared" si="138"/>
        <v>-20000</v>
      </c>
      <c r="F602" s="6">
        <f t="shared" si="157"/>
        <v>-100</v>
      </c>
    </row>
    <row r="603" spans="1:6">
      <c r="A603" s="4"/>
      <c r="B603" s="4" t="s">
        <v>240</v>
      </c>
      <c r="C603" s="5">
        <v>6000</v>
      </c>
      <c r="D603" s="5">
        <v>0</v>
      </c>
      <c r="E603" s="5">
        <f t="shared" si="138"/>
        <v>-6000</v>
      </c>
      <c r="F603" s="6">
        <f t="shared" si="157"/>
        <v>-100</v>
      </c>
    </row>
    <row r="604" spans="1:6">
      <c r="A604" s="4"/>
      <c r="B604" s="4" t="s">
        <v>241</v>
      </c>
      <c r="C604" s="5">
        <v>2000</v>
      </c>
      <c r="D604" s="5">
        <v>0</v>
      </c>
      <c r="E604" s="5">
        <f t="shared" si="138"/>
        <v>-2000</v>
      </c>
      <c r="F604" s="6">
        <f t="shared" si="157"/>
        <v>-100</v>
      </c>
    </row>
    <row r="605" spans="1:6">
      <c r="A605" s="4"/>
      <c r="B605" s="15" t="s">
        <v>293</v>
      </c>
      <c r="C605" s="5">
        <v>2000</v>
      </c>
      <c r="D605" s="5">
        <v>0</v>
      </c>
      <c r="E605" s="5">
        <f t="shared" ref="E605" si="158">D605-C605</f>
        <v>-2000</v>
      </c>
      <c r="F605" s="6">
        <f t="shared" ref="F605" si="159">E605/C605*100</f>
        <v>-100</v>
      </c>
    </row>
    <row r="606" spans="1:6">
      <c r="A606" s="4" t="s">
        <v>6</v>
      </c>
      <c r="B606" s="4" t="s">
        <v>66</v>
      </c>
      <c r="C606" s="5">
        <v>2000</v>
      </c>
      <c r="D606" s="5">
        <v>0</v>
      </c>
      <c r="E606" s="5">
        <f t="shared" si="138"/>
        <v>-2000</v>
      </c>
      <c r="F606" s="6">
        <f t="shared" si="157"/>
        <v>-100</v>
      </c>
    </row>
    <row r="607" spans="1:6">
      <c r="A607" s="4" t="s">
        <v>90</v>
      </c>
      <c r="B607" s="4" t="s">
        <v>91</v>
      </c>
      <c r="C607" s="5">
        <v>2000</v>
      </c>
      <c r="D607" s="5">
        <v>0</v>
      </c>
      <c r="E607" s="5">
        <f t="shared" ref="E607:E682" si="160">D607-C607</f>
        <v>-2000</v>
      </c>
      <c r="F607" s="6">
        <f t="shared" si="157"/>
        <v>-100</v>
      </c>
    </row>
    <row r="608" spans="1:6">
      <c r="A608" s="4" t="s">
        <v>92</v>
      </c>
      <c r="B608" s="4" t="s">
        <v>93</v>
      </c>
      <c r="C608" s="5">
        <v>2000</v>
      </c>
      <c r="D608" s="5">
        <v>0</v>
      </c>
      <c r="E608" s="5">
        <f t="shared" si="160"/>
        <v>-2000</v>
      </c>
      <c r="F608" s="6">
        <f t="shared" si="157"/>
        <v>-100</v>
      </c>
    </row>
    <row r="609" spans="1:6">
      <c r="A609" s="4"/>
      <c r="B609" s="4" t="s">
        <v>242</v>
      </c>
      <c r="C609" s="5">
        <v>2000</v>
      </c>
      <c r="D609" s="5">
        <v>0</v>
      </c>
      <c r="E609" s="5">
        <f t="shared" si="160"/>
        <v>-2000</v>
      </c>
      <c r="F609" s="6">
        <f t="shared" si="157"/>
        <v>-100</v>
      </c>
    </row>
    <row r="610" spans="1:6">
      <c r="A610" s="4"/>
      <c r="B610" s="4" t="s">
        <v>310</v>
      </c>
      <c r="C610" s="5">
        <v>2000</v>
      </c>
      <c r="D610" s="5">
        <v>0</v>
      </c>
      <c r="E610" s="5">
        <f t="shared" ref="E610" si="161">D610-C610</f>
        <v>-2000</v>
      </c>
      <c r="F610" s="6">
        <f t="shared" ref="F610" si="162">E610/C610*100</f>
        <v>-100</v>
      </c>
    </row>
    <row r="611" spans="1:6">
      <c r="A611" s="4" t="s">
        <v>6</v>
      </c>
      <c r="B611" s="4" t="s">
        <v>66</v>
      </c>
      <c r="C611" s="5">
        <v>2000</v>
      </c>
      <c r="D611" s="5">
        <v>0</v>
      </c>
      <c r="E611" s="5">
        <f t="shared" si="160"/>
        <v>-2000</v>
      </c>
      <c r="F611" s="6">
        <f t="shared" si="157"/>
        <v>-100</v>
      </c>
    </row>
    <row r="612" spans="1:6">
      <c r="A612" s="4" t="s">
        <v>90</v>
      </c>
      <c r="B612" s="4" t="s">
        <v>91</v>
      </c>
      <c r="C612" s="5">
        <v>2000</v>
      </c>
      <c r="D612" s="5">
        <v>0</v>
      </c>
      <c r="E612" s="5">
        <f t="shared" si="160"/>
        <v>-2000</v>
      </c>
      <c r="F612" s="6">
        <f t="shared" si="157"/>
        <v>-100</v>
      </c>
    </row>
    <row r="613" spans="1:6">
      <c r="A613" s="4" t="s">
        <v>92</v>
      </c>
      <c r="B613" s="4" t="s">
        <v>93</v>
      </c>
      <c r="C613" s="5">
        <v>2000</v>
      </c>
      <c r="D613" s="5">
        <v>0</v>
      </c>
      <c r="E613" s="5">
        <f t="shared" si="160"/>
        <v>-2000</v>
      </c>
      <c r="F613" s="6">
        <f t="shared" si="157"/>
        <v>-100</v>
      </c>
    </row>
    <row r="614" spans="1:6">
      <c r="A614" s="4"/>
      <c r="B614" s="4" t="s">
        <v>243</v>
      </c>
      <c r="C614" s="5">
        <v>2000</v>
      </c>
      <c r="D614" s="5">
        <v>0</v>
      </c>
      <c r="E614" s="5">
        <f t="shared" si="160"/>
        <v>-2000</v>
      </c>
      <c r="F614" s="6">
        <f t="shared" si="157"/>
        <v>-100</v>
      </c>
    </row>
    <row r="615" spans="1:6">
      <c r="A615" s="4"/>
      <c r="B615" s="4" t="s">
        <v>310</v>
      </c>
      <c r="C615" s="5">
        <v>2000</v>
      </c>
      <c r="D615" s="5">
        <v>0</v>
      </c>
      <c r="E615" s="5">
        <f t="shared" ref="E615" si="163">D615-C615</f>
        <v>-2000</v>
      </c>
      <c r="F615" s="6">
        <f t="shared" ref="F615" si="164">E615/C615*100</f>
        <v>-100</v>
      </c>
    </row>
    <row r="616" spans="1:6">
      <c r="A616" s="4" t="s">
        <v>6</v>
      </c>
      <c r="B616" s="4" t="s">
        <v>66</v>
      </c>
      <c r="C616" s="5">
        <v>2000</v>
      </c>
      <c r="D616" s="5">
        <v>0</v>
      </c>
      <c r="E616" s="5">
        <f t="shared" si="160"/>
        <v>-2000</v>
      </c>
      <c r="F616" s="6">
        <f t="shared" si="157"/>
        <v>-100</v>
      </c>
    </row>
    <row r="617" spans="1:6">
      <c r="A617" s="4" t="s">
        <v>90</v>
      </c>
      <c r="B617" s="4" t="s">
        <v>91</v>
      </c>
      <c r="C617" s="5">
        <v>2000</v>
      </c>
      <c r="D617" s="5">
        <v>0</v>
      </c>
      <c r="E617" s="5">
        <f t="shared" si="160"/>
        <v>-2000</v>
      </c>
      <c r="F617" s="6">
        <f t="shared" si="157"/>
        <v>-100</v>
      </c>
    </row>
    <row r="618" spans="1:6">
      <c r="A618" s="4" t="s">
        <v>92</v>
      </c>
      <c r="B618" s="4" t="s">
        <v>93</v>
      </c>
      <c r="C618" s="5">
        <v>2000</v>
      </c>
      <c r="D618" s="5">
        <v>0</v>
      </c>
      <c r="E618" s="5">
        <f t="shared" si="160"/>
        <v>-2000</v>
      </c>
      <c r="F618" s="6">
        <f t="shared" si="157"/>
        <v>-100</v>
      </c>
    </row>
    <row r="619" spans="1:6">
      <c r="A619" s="4"/>
      <c r="B619" s="4" t="s">
        <v>244</v>
      </c>
      <c r="C619" s="5">
        <v>186400</v>
      </c>
      <c r="D619" s="5">
        <v>33364</v>
      </c>
      <c r="E619" s="5">
        <f t="shared" si="160"/>
        <v>-153036</v>
      </c>
      <c r="F619" s="6">
        <f t="shared" si="157"/>
        <v>-82.100858369098717</v>
      </c>
    </row>
    <row r="620" spans="1:6">
      <c r="A620" s="4"/>
      <c r="B620" s="4" t="s">
        <v>245</v>
      </c>
      <c r="C620" s="5">
        <v>186400</v>
      </c>
      <c r="D620" s="5">
        <v>33364</v>
      </c>
      <c r="E620" s="5">
        <f t="shared" si="160"/>
        <v>-153036</v>
      </c>
      <c r="F620" s="6">
        <f t="shared" si="157"/>
        <v>-82.100858369098717</v>
      </c>
    </row>
    <row r="621" spans="1:6">
      <c r="A621" s="4"/>
      <c r="B621" s="4" t="s">
        <v>246</v>
      </c>
      <c r="C621" s="5">
        <v>12500</v>
      </c>
      <c r="D621" s="5">
        <v>12500</v>
      </c>
      <c r="E621" s="5">
        <f t="shared" si="160"/>
        <v>0</v>
      </c>
      <c r="F621" s="6">
        <f t="shared" si="157"/>
        <v>0</v>
      </c>
    </row>
    <row r="622" spans="1:6">
      <c r="A622" s="4"/>
      <c r="B622" s="4" t="s">
        <v>311</v>
      </c>
      <c r="C622" s="5">
        <v>12500</v>
      </c>
      <c r="D622" s="5">
        <v>12500</v>
      </c>
      <c r="E622" s="5">
        <f t="shared" ref="E622" si="165">D622-C622</f>
        <v>0</v>
      </c>
      <c r="F622" s="6">
        <f t="shared" ref="F622" si="166">E622/C622*100</f>
        <v>0</v>
      </c>
    </row>
    <row r="623" spans="1:6">
      <c r="A623" s="4" t="s">
        <v>6</v>
      </c>
      <c r="B623" s="4" t="s">
        <v>66</v>
      </c>
      <c r="C623" s="5">
        <v>12500</v>
      </c>
      <c r="D623" s="5">
        <v>12500</v>
      </c>
      <c r="E623" s="5">
        <f t="shared" si="160"/>
        <v>0</v>
      </c>
      <c r="F623" s="6">
        <f t="shared" si="157"/>
        <v>0</v>
      </c>
    </row>
    <row r="624" spans="1:6">
      <c r="A624" s="4" t="s">
        <v>103</v>
      </c>
      <c r="B624" s="4" t="s">
        <v>104</v>
      </c>
      <c r="C624" s="5">
        <v>12500</v>
      </c>
      <c r="D624" s="5">
        <v>12500</v>
      </c>
      <c r="E624" s="5">
        <f t="shared" si="160"/>
        <v>0</v>
      </c>
      <c r="F624" s="6">
        <f t="shared" si="157"/>
        <v>0</v>
      </c>
    </row>
    <row r="625" spans="1:6">
      <c r="A625" s="4" t="s">
        <v>105</v>
      </c>
      <c r="B625" s="4" t="s">
        <v>106</v>
      </c>
      <c r="C625" s="5">
        <v>12500</v>
      </c>
      <c r="D625" s="5">
        <v>12500</v>
      </c>
      <c r="E625" s="5">
        <f t="shared" si="160"/>
        <v>0</v>
      </c>
      <c r="F625" s="6">
        <f t="shared" si="157"/>
        <v>0</v>
      </c>
    </row>
    <row r="626" spans="1:6">
      <c r="A626" s="4"/>
      <c r="B626" s="4" t="s">
        <v>130</v>
      </c>
      <c r="C626" s="5">
        <v>0</v>
      </c>
      <c r="D626" s="5">
        <v>12500</v>
      </c>
      <c r="E626" s="5">
        <f t="shared" si="160"/>
        <v>12500</v>
      </c>
      <c r="F626" s="6"/>
    </row>
    <row r="627" spans="1:6">
      <c r="A627" s="4"/>
      <c r="B627" s="4" t="s">
        <v>247</v>
      </c>
      <c r="C627" s="5">
        <v>900</v>
      </c>
      <c r="D627" s="5">
        <v>864</v>
      </c>
      <c r="E627" s="5">
        <f t="shared" si="160"/>
        <v>-36</v>
      </c>
      <c r="F627" s="6">
        <f t="shared" si="157"/>
        <v>-4</v>
      </c>
    </row>
    <row r="628" spans="1:6">
      <c r="A628" s="4"/>
      <c r="B628" s="4" t="s">
        <v>311</v>
      </c>
      <c r="C628" s="5">
        <v>900</v>
      </c>
      <c r="D628" s="5">
        <v>864</v>
      </c>
      <c r="E628" s="5">
        <f t="shared" ref="E628" si="167">D628-C628</f>
        <v>-36</v>
      </c>
      <c r="F628" s="6">
        <f t="shared" ref="F628" si="168">E628/C628*100</f>
        <v>-4</v>
      </c>
    </row>
    <row r="629" spans="1:6">
      <c r="A629" s="4" t="s">
        <v>6</v>
      </c>
      <c r="B629" s="4" t="s">
        <v>66</v>
      </c>
      <c r="C629" s="5">
        <v>900</v>
      </c>
      <c r="D629" s="5">
        <v>864</v>
      </c>
      <c r="E629" s="5">
        <f t="shared" si="160"/>
        <v>-36</v>
      </c>
      <c r="F629" s="6">
        <f t="shared" si="157"/>
        <v>-4</v>
      </c>
    </row>
    <row r="630" spans="1:6">
      <c r="A630" s="4" t="s">
        <v>74</v>
      </c>
      <c r="B630" s="4" t="s">
        <v>75</v>
      </c>
      <c r="C630" s="5">
        <v>900</v>
      </c>
      <c r="D630" s="5">
        <v>864</v>
      </c>
      <c r="E630" s="5">
        <f t="shared" si="160"/>
        <v>-36</v>
      </c>
      <c r="F630" s="6">
        <f t="shared" si="157"/>
        <v>-4</v>
      </c>
    </row>
    <row r="631" spans="1:6">
      <c r="A631" s="4" t="s">
        <v>80</v>
      </c>
      <c r="B631" s="4" t="s">
        <v>81</v>
      </c>
      <c r="C631" s="5">
        <v>900</v>
      </c>
      <c r="D631" s="5">
        <v>864</v>
      </c>
      <c r="E631" s="5">
        <f t="shared" si="160"/>
        <v>-36</v>
      </c>
      <c r="F631" s="6">
        <f t="shared" si="157"/>
        <v>-4</v>
      </c>
    </row>
    <row r="632" spans="1:6">
      <c r="A632" s="4"/>
      <c r="B632" s="4" t="s">
        <v>130</v>
      </c>
      <c r="C632" s="5">
        <v>0</v>
      </c>
      <c r="D632" s="5">
        <v>864</v>
      </c>
      <c r="E632" s="5">
        <f t="shared" si="160"/>
        <v>864</v>
      </c>
      <c r="F632" s="6"/>
    </row>
    <row r="633" spans="1:6">
      <c r="A633" s="4"/>
      <c r="B633" s="4" t="s">
        <v>248</v>
      </c>
      <c r="C633" s="5">
        <v>2000</v>
      </c>
      <c r="D633" s="5">
        <v>2000</v>
      </c>
      <c r="E633" s="5">
        <f t="shared" si="160"/>
        <v>0</v>
      </c>
      <c r="F633" s="6">
        <f t="shared" si="157"/>
        <v>0</v>
      </c>
    </row>
    <row r="634" spans="1:6">
      <c r="A634" s="4"/>
      <c r="B634" s="15" t="s">
        <v>311</v>
      </c>
      <c r="C634" s="5">
        <v>2000</v>
      </c>
      <c r="D634" s="5">
        <v>2000</v>
      </c>
      <c r="E634" s="5">
        <f t="shared" ref="E634" si="169">D634-C634</f>
        <v>0</v>
      </c>
      <c r="F634" s="6">
        <f t="shared" ref="F634" si="170">E634/C634*100</f>
        <v>0</v>
      </c>
    </row>
    <row r="635" spans="1:6">
      <c r="A635" s="4" t="s">
        <v>6</v>
      </c>
      <c r="B635" s="4" t="s">
        <v>66</v>
      </c>
      <c r="C635" s="5">
        <v>2000</v>
      </c>
      <c r="D635" s="5">
        <v>2000</v>
      </c>
      <c r="E635" s="5">
        <f t="shared" si="160"/>
        <v>0</v>
      </c>
      <c r="F635" s="6">
        <f t="shared" si="157"/>
        <v>0</v>
      </c>
    </row>
    <row r="636" spans="1:6">
      <c r="A636" s="4" t="s">
        <v>103</v>
      </c>
      <c r="B636" s="4" t="s">
        <v>104</v>
      </c>
      <c r="C636" s="5">
        <v>2000</v>
      </c>
      <c r="D636" s="5">
        <v>2000</v>
      </c>
      <c r="E636" s="5">
        <f t="shared" si="160"/>
        <v>0</v>
      </c>
      <c r="F636" s="6">
        <f t="shared" si="157"/>
        <v>0</v>
      </c>
    </row>
    <row r="637" spans="1:6">
      <c r="A637" s="4" t="s">
        <v>105</v>
      </c>
      <c r="B637" s="4" t="s">
        <v>106</v>
      </c>
      <c r="C637" s="5">
        <v>2000</v>
      </c>
      <c r="D637" s="5">
        <v>2000</v>
      </c>
      <c r="E637" s="5">
        <f t="shared" si="160"/>
        <v>0</v>
      </c>
      <c r="F637" s="6">
        <f t="shared" si="157"/>
        <v>0</v>
      </c>
    </row>
    <row r="638" spans="1:6">
      <c r="A638" s="4"/>
      <c r="B638" s="4" t="s">
        <v>130</v>
      </c>
      <c r="C638" s="5">
        <v>0</v>
      </c>
      <c r="D638" s="5">
        <v>2000</v>
      </c>
      <c r="E638" s="5">
        <f t="shared" si="160"/>
        <v>2000</v>
      </c>
      <c r="F638" s="6"/>
    </row>
    <row r="639" spans="1:6">
      <c r="A639" s="4"/>
      <c r="B639" s="4" t="s">
        <v>249</v>
      </c>
      <c r="C639" s="5">
        <v>6000</v>
      </c>
      <c r="D639" s="5">
        <v>3000</v>
      </c>
      <c r="E639" s="5">
        <f t="shared" si="160"/>
        <v>-3000</v>
      </c>
      <c r="F639" s="6">
        <f t="shared" si="157"/>
        <v>-50</v>
      </c>
    </row>
    <row r="640" spans="1:6">
      <c r="A640" s="4"/>
      <c r="B640" s="15" t="s">
        <v>312</v>
      </c>
      <c r="C640" s="5">
        <v>6000</v>
      </c>
      <c r="D640" s="5">
        <v>3000</v>
      </c>
      <c r="E640" s="5">
        <f t="shared" ref="E640" si="171">D640-C640</f>
        <v>-3000</v>
      </c>
      <c r="F640" s="6">
        <f t="shared" ref="F640" si="172">E640/C640*100</f>
        <v>-50</v>
      </c>
    </row>
    <row r="641" spans="1:6">
      <c r="A641" s="4" t="s">
        <v>6</v>
      </c>
      <c r="B641" s="4" t="s">
        <v>66</v>
      </c>
      <c r="C641" s="5">
        <v>6000</v>
      </c>
      <c r="D641" s="5">
        <v>3000</v>
      </c>
      <c r="E641" s="5">
        <f t="shared" si="160"/>
        <v>-3000</v>
      </c>
      <c r="F641" s="6">
        <f t="shared" si="157"/>
        <v>-50</v>
      </c>
    </row>
    <row r="642" spans="1:6">
      <c r="A642" s="4" t="s">
        <v>103</v>
      </c>
      <c r="B642" s="4" t="s">
        <v>104</v>
      </c>
      <c r="C642" s="5">
        <v>6000</v>
      </c>
      <c r="D642" s="5">
        <v>3000</v>
      </c>
      <c r="E642" s="5">
        <f t="shared" si="160"/>
        <v>-3000</v>
      </c>
      <c r="F642" s="6">
        <f t="shared" si="157"/>
        <v>-50</v>
      </c>
    </row>
    <row r="643" spans="1:6">
      <c r="A643" s="4" t="s">
        <v>105</v>
      </c>
      <c r="B643" s="4" t="s">
        <v>106</v>
      </c>
      <c r="C643" s="5">
        <v>6000</v>
      </c>
      <c r="D643" s="5">
        <v>3000</v>
      </c>
      <c r="E643" s="5">
        <f t="shared" si="160"/>
        <v>-3000</v>
      </c>
      <c r="F643" s="6">
        <f t="shared" si="157"/>
        <v>-50</v>
      </c>
    </row>
    <row r="644" spans="1:6">
      <c r="A644" s="4"/>
      <c r="B644" s="4" t="s">
        <v>130</v>
      </c>
      <c r="C644" s="5">
        <v>0</v>
      </c>
      <c r="D644" s="5">
        <v>3000</v>
      </c>
      <c r="E644" s="5">
        <f t="shared" si="160"/>
        <v>3000</v>
      </c>
      <c r="F644" s="6"/>
    </row>
    <row r="645" spans="1:6">
      <c r="A645" s="4"/>
      <c r="B645" s="4" t="s">
        <v>250</v>
      </c>
      <c r="C645" s="5">
        <v>15000</v>
      </c>
      <c r="D645" s="5">
        <v>15000</v>
      </c>
      <c r="E645" s="5">
        <f t="shared" si="160"/>
        <v>0</v>
      </c>
      <c r="F645" s="6">
        <f t="shared" si="157"/>
        <v>0</v>
      </c>
    </row>
    <row r="646" spans="1:6">
      <c r="A646" s="4"/>
      <c r="B646" s="15" t="s">
        <v>297</v>
      </c>
      <c r="C646" s="5">
        <v>15000</v>
      </c>
      <c r="D646" s="5">
        <v>15000</v>
      </c>
      <c r="E646" s="5">
        <f t="shared" ref="E646" si="173">D646-C646</f>
        <v>0</v>
      </c>
      <c r="F646" s="6">
        <f t="shared" ref="F646" si="174">E646/C646*100</f>
        <v>0</v>
      </c>
    </row>
    <row r="647" spans="1:6">
      <c r="A647" s="4" t="s">
        <v>6</v>
      </c>
      <c r="B647" s="4" t="s">
        <v>66</v>
      </c>
      <c r="C647" s="5">
        <v>15000</v>
      </c>
      <c r="D647" s="5">
        <v>15000</v>
      </c>
      <c r="E647" s="5">
        <f t="shared" si="160"/>
        <v>0</v>
      </c>
      <c r="F647" s="6">
        <f t="shared" si="157"/>
        <v>0</v>
      </c>
    </row>
    <row r="648" spans="1:6">
      <c r="A648" s="4" t="s">
        <v>74</v>
      </c>
      <c r="B648" s="4" t="s">
        <v>75</v>
      </c>
      <c r="C648" s="5">
        <v>15000</v>
      </c>
      <c r="D648" s="5">
        <v>15000</v>
      </c>
      <c r="E648" s="5">
        <f t="shared" si="160"/>
        <v>0</v>
      </c>
      <c r="F648" s="6">
        <f t="shared" si="157"/>
        <v>0</v>
      </c>
    </row>
    <row r="649" spans="1:6">
      <c r="A649" s="4" t="s">
        <v>78</v>
      </c>
      <c r="B649" s="4" t="s">
        <v>79</v>
      </c>
      <c r="C649" s="5">
        <v>5000</v>
      </c>
      <c r="D649" s="5">
        <v>5000</v>
      </c>
      <c r="E649" s="5">
        <f t="shared" si="160"/>
        <v>0</v>
      </c>
      <c r="F649" s="6">
        <f t="shared" si="157"/>
        <v>0</v>
      </c>
    </row>
    <row r="650" spans="1:6">
      <c r="A650" s="4"/>
      <c r="B650" s="4" t="s">
        <v>130</v>
      </c>
      <c r="C650" s="5">
        <v>0</v>
      </c>
      <c r="D650" s="5">
        <v>5000</v>
      </c>
      <c r="E650" s="5">
        <f t="shared" si="160"/>
        <v>5000</v>
      </c>
      <c r="F650" s="6"/>
    </row>
    <row r="651" spans="1:6">
      <c r="A651" s="4" t="s">
        <v>80</v>
      </c>
      <c r="B651" s="4" t="s">
        <v>81</v>
      </c>
      <c r="C651" s="5">
        <v>10000</v>
      </c>
      <c r="D651" s="5">
        <v>10000</v>
      </c>
      <c r="E651" s="5">
        <f t="shared" si="160"/>
        <v>0</v>
      </c>
      <c r="F651" s="6">
        <f t="shared" si="157"/>
        <v>0</v>
      </c>
    </row>
    <row r="652" spans="1:6">
      <c r="A652" s="4"/>
      <c r="B652" s="4" t="s">
        <v>130</v>
      </c>
      <c r="C652" s="5">
        <v>0</v>
      </c>
      <c r="D652" s="5">
        <v>10000</v>
      </c>
      <c r="E652" s="5">
        <f t="shared" si="160"/>
        <v>10000</v>
      </c>
      <c r="F652" s="6"/>
    </row>
    <row r="653" spans="1:6">
      <c r="A653" s="4"/>
      <c r="B653" s="4" t="s">
        <v>251</v>
      </c>
      <c r="C653" s="5">
        <v>20000</v>
      </c>
      <c r="D653" s="5">
        <v>0</v>
      </c>
      <c r="E653" s="5">
        <f t="shared" si="160"/>
        <v>-20000</v>
      </c>
      <c r="F653" s="6">
        <f t="shared" si="157"/>
        <v>-100</v>
      </c>
    </row>
    <row r="654" spans="1:6">
      <c r="A654" s="4" t="s">
        <v>8</v>
      </c>
      <c r="B654" s="4" t="s">
        <v>109</v>
      </c>
      <c r="C654" s="5">
        <v>20000</v>
      </c>
      <c r="D654" s="5">
        <v>0</v>
      </c>
      <c r="E654" s="5">
        <f t="shared" si="160"/>
        <v>-20000</v>
      </c>
      <c r="F654" s="6">
        <f t="shared" si="157"/>
        <v>-100</v>
      </c>
    </row>
    <row r="655" spans="1:6">
      <c r="A655" s="4" t="s">
        <v>110</v>
      </c>
      <c r="B655" s="4" t="s">
        <v>111</v>
      </c>
      <c r="C655" s="5">
        <v>20000</v>
      </c>
      <c r="D655" s="5">
        <v>0</v>
      </c>
      <c r="E655" s="5">
        <f t="shared" si="160"/>
        <v>-20000</v>
      </c>
      <c r="F655" s="6">
        <f t="shared" si="157"/>
        <v>-100</v>
      </c>
    </row>
    <row r="656" spans="1:6">
      <c r="A656" s="4" t="s">
        <v>112</v>
      </c>
      <c r="B656" s="4" t="s">
        <v>113</v>
      </c>
      <c r="C656" s="5">
        <v>20000</v>
      </c>
      <c r="D656" s="5">
        <v>0</v>
      </c>
      <c r="E656" s="5">
        <f t="shared" si="160"/>
        <v>-20000</v>
      </c>
      <c r="F656" s="6">
        <f t="shared" si="157"/>
        <v>-100</v>
      </c>
    </row>
    <row r="657" spans="1:6">
      <c r="A657" s="4"/>
      <c r="B657" s="4" t="s">
        <v>313</v>
      </c>
      <c r="C657" s="5">
        <v>20000</v>
      </c>
      <c r="D657" s="5">
        <v>0</v>
      </c>
      <c r="E657" s="5">
        <f t="shared" ref="E657" si="175">D657-C657</f>
        <v>-20000</v>
      </c>
      <c r="F657" s="6">
        <f t="shared" ref="F657" si="176">E657/C657*100</f>
        <v>-100</v>
      </c>
    </row>
    <row r="658" spans="1:6">
      <c r="A658" s="4"/>
      <c r="B658" s="4" t="s">
        <v>314</v>
      </c>
      <c r="C658" s="5">
        <v>30000</v>
      </c>
      <c r="D658" s="5">
        <v>0</v>
      </c>
      <c r="E658" s="5">
        <f t="shared" si="160"/>
        <v>-30000</v>
      </c>
      <c r="F658" s="6">
        <f t="shared" si="157"/>
        <v>-100</v>
      </c>
    </row>
    <row r="659" spans="1:6">
      <c r="A659" s="4" t="s">
        <v>8</v>
      </c>
      <c r="B659" s="4" t="s">
        <v>109</v>
      </c>
      <c r="C659" s="5">
        <v>30000</v>
      </c>
      <c r="D659" s="5">
        <v>0</v>
      </c>
      <c r="E659" s="5">
        <f t="shared" si="160"/>
        <v>-30000</v>
      </c>
      <c r="F659" s="6">
        <f t="shared" si="157"/>
        <v>-100</v>
      </c>
    </row>
    <row r="660" spans="1:6">
      <c r="A660" s="4" t="s">
        <v>110</v>
      </c>
      <c r="B660" s="4" t="s">
        <v>111</v>
      </c>
      <c r="C660" s="5">
        <v>30000</v>
      </c>
      <c r="D660" s="5">
        <v>0</v>
      </c>
      <c r="E660" s="5">
        <f t="shared" si="160"/>
        <v>-30000</v>
      </c>
      <c r="F660" s="6">
        <f t="shared" si="157"/>
        <v>-100</v>
      </c>
    </row>
    <row r="661" spans="1:6">
      <c r="A661" s="4" t="s">
        <v>112</v>
      </c>
      <c r="B661" s="4" t="s">
        <v>113</v>
      </c>
      <c r="C661" s="5">
        <v>30000</v>
      </c>
      <c r="D661" s="5">
        <v>0</v>
      </c>
      <c r="E661" s="5">
        <f t="shared" si="160"/>
        <v>-30000</v>
      </c>
      <c r="F661" s="6">
        <f t="shared" si="157"/>
        <v>-100</v>
      </c>
    </row>
    <row r="662" spans="1:6">
      <c r="A662" s="4"/>
      <c r="B662" s="15" t="s">
        <v>313</v>
      </c>
      <c r="C662" s="5">
        <v>30000</v>
      </c>
      <c r="D662" s="5">
        <v>0</v>
      </c>
      <c r="E662" s="5">
        <f t="shared" ref="E662" si="177">D662-C662</f>
        <v>-30000</v>
      </c>
      <c r="F662" s="6">
        <f t="shared" ref="F662" si="178">E662/C662*100</f>
        <v>-100</v>
      </c>
    </row>
    <row r="663" spans="1:6">
      <c r="A663" s="4"/>
      <c r="B663" s="4" t="s">
        <v>315</v>
      </c>
      <c r="C663" s="5">
        <v>100000</v>
      </c>
      <c r="D663" s="5">
        <v>0</v>
      </c>
      <c r="E663" s="5">
        <f t="shared" si="160"/>
        <v>-100000</v>
      </c>
      <c r="F663" s="6">
        <f t="shared" si="157"/>
        <v>-100</v>
      </c>
    </row>
    <row r="664" spans="1:6">
      <c r="A664" s="4" t="s">
        <v>8</v>
      </c>
      <c r="B664" s="4" t="s">
        <v>109</v>
      </c>
      <c r="C664" s="5">
        <v>100000</v>
      </c>
      <c r="D664" s="5">
        <v>0</v>
      </c>
      <c r="E664" s="5">
        <f t="shared" si="160"/>
        <v>-100000</v>
      </c>
      <c r="F664" s="6">
        <f t="shared" si="157"/>
        <v>-100</v>
      </c>
    </row>
    <row r="665" spans="1:6">
      <c r="A665" s="4" t="s">
        <v>110</v>
      </c>
      <c r="B665" s="4" t="s">
        <v>111</v>
      </c>
      <c r="C665" s="5">
        <v>100000</v>
      </c>
      <c r="D665" s="5">
        <v>0</v>
      </c>
      <c r="E665" s="5">
        <f t="shared" si="160"/>
        <v>-100000</v>
      </c>
      <c r="F665" s="6">
        <f t="shared" si="157"/>
        <v>-100</v>
      </c>
    </row>
    <row r="666" spans="1:6">
      <c r="A666" s="4" t="s">
        <v>112</v>
      </c>
      <c r="B666" s="4" t="s">
        <v>113</v>
      </c>
      <c r="C666" s="5">
        <v>100000</v>
      </c>
      <c r="D666" s="5">
        <v>0</v>
      </c>
      <c r="E666" s="5">
        <f t="shared" si="160"/>
        <v>-100000</v>
      </c>
      <c r="F666" s="6">
        <f t="shared" si="157"/>
        <v>-100</v>
      </c>
    </row>
    <row r="667" spans="1:6">
      <c r="A667" s="4"/>
      <c r="B667" s="15" t="s">
        <v>313</v>
      </c>
      <c r="C667" s="5">
        <v>100000</v>
      </c>
      <c r="D667" s="5">
        <v>0</v>
      </c>
      <c r="E667" s="5">
        <f t="shared" ref="E667" si="179">D667-C667</f>
        <v>-100000</v>
      </c>
      <c r="F667" s="6">
        <f t="shared" ref="F667" si="180">E667/C667*100</f>
        <v>-100</v>
      </c>
    </row>
    <row r="668" spans="1:6">
      <c r="A668" s="4"/>
      <c r="B668" s="4" t="s">
        <v>252</v>
      </c>
      <c r="C668" s="5">
        <v>269800</v>
      </c>
      <c r="D668" s="5">
        <v>298100</v>
      </c>
      <c r="E668" s="5">
        <f t="shared" si="160"/>
        <v>28300</v>
      </c>
      <c r="F668" s="6">
        <f t="shared" si="157"/>
        <v>10.489251297257228</v>
      </c>
    </row>
    <row r="669" spans="1:6">
      <c r="A669" s="4"/>
      <c r="B669" s="4" t="s">
        <v>253</v>
      </c>
      <c r="C669" s="5">
        <v>260800</v>
      </c>
      <c r="D669" s="5">
        <v>293100</v>
      </c>
      <c r="E669" s="5">
        <f t="shared" si="160"/>
        <v>32300</v>
      </c>
      <c r="F669" s="6">
        <f t="shared" si="157"/>
        <v>12.384969325153374</v>
      </c>
    </row>
    <row r="670" spans="1:6">
      <c r="A670" s="4"/>
      <c r="B670" s="4" t="s">
        <v>254</v>
      </c>
      <c r="C670" s="5">
        <v>260800</v>
      </c>
      <c r="D670" s="5">
        <v>293100</v>
      </c>
      <c r="E670" s="5">
        <f t="shared" si="160"/>
        <v>32300</v>
      </c>
      <c r="F670" s="6">
        <f t="shared" si="157"/>
        <v>12.384969325153374</v>
      </c>
    </row>
    <row r="671" spans="1:6">
      <c r="A671" s="4"/>
      <c r="B671" s="4" t="s">
        <v>316</v>
      </c>
      <c r="C671" s="5">
        <v>260800</v>
      </c>
      <c r="D671" s="5">
        <v>293100</v>
      </c>
      <c r="E671" s="5">
        <f t="shared" ref="E671" si="181">D671-C671</f>
        <v>32300</v>
      </c>
      <c r="F671" s="6">
        <f t="shared" ref="F671" si="182">E671/C671*100</f>
        <v>12.384969325153374</v>
      </c>
    </row>
    <row r="672" spans="1:6">
      <c r="A672" s="4" t="s">
        <v>6</v>
      </c>
      <c r="B672" s="4" t="s">
        <v>66</v>
      </c>
      <c r="C672" s="5">
        <v>260800</v>
      </c>
      <c r="D672" s="5">
        <v>293100</v>
      </c>
      <c r="E672" s="5">
        <f t="shared" si="160"/>
        <v>32300</v>
      </c>
      <c r="F672" s="6">
        <f t="shared" si="157"/>
        <v>12.384969325153374</v>
      </c>
    </row>
    <row r="673" spans="1:6">
      <c r="A673" s="4" t="s">
        <v>94</v>
      </c>
      <c r="B673" s="4" t="s">
        <v>95</v>
      </c>
      <c r="C673" s="5">
        <v>260800</v>
      </c>
      <c r="D673" s="5">
        <v>293100</v>
      </c>
      <c r="E673" s="5">
        <f t="shared" si="160"/>
        <v>32300</v>
      </c>
      <c r="F673" s="6">
        <f t="shared" si="157"/>
        <v>12.384969325153374</v>
      </c>
    </row>
    <row r="674" spans="1:6">
      <c r="A674" s="4" t="s">
        <v>96</v>
      </c>
      <c r="B674" s="4" t="s">
        <v>97</v>
      </c>
      <c r="C674" s="5">
        <v>260800</v>
      </c>
      <c r="D674" s="5">
        <v>293100</v>
      </c>
      <c r="E674" s="5">
        <f t="shared" si="160"/>
        <v>32300</v>
      </c>
      <c r="F674" s="6">
        <f t="shared" si="157"/>
        <v>12.384969325153374</v>
      </c>
    </row>
    <row r="675" spans="1:6">
      <c r="A675" s="4"/>
      <c r="B675" s="4" t="s">
        <v>130</v>
      </c>
      <c r="C675" s="5">
        <v>0</v>
      </c>
      <c r="D675" s="5">
        <v>293100</v>
      </c>
      <c r="E675" s="5">
        <f t="shared" si="160"/>
        <v>293100</v>
      </c>
      <c r="F675" s="6"/>
    </row>
    <row r="676" spans="1:6">
      <c r="A676" s="4"/>
      <c r="B676" s="4" t="s">
        <v>255</v>
      </c>
      <c r="C676" s="5">
        <v>9000</v>
      </c>
      <c r="D676" s="5">
        <v>5000</v>
      </c>
      <c r="E676" s="5">
        <f t="shared" si="160"/>
        <v>-4000</v>
      </c>
      <c r="F676" s="6">
        <f t="shared" si="157"/>
        <v>-44.444444444444443</v>
      </c>
    </row>
    <row r="677" spans="1:6">
      <c r="A677" s="4"/>
      <c r="B677" s="4" t="s">
        <v>256</v>
      </c>
      <c r="C677" s="5">
        <v>9000</v>
      </c>
      <c r="D677" s="5">
        <v>5000</v>
      </c>
      <c r="E677" s="5">
        <f t="shared" si="160"/>
        <v>-4000</v>
      </c>
      <c r="F677" s="6">
        <f t="shared" ref="F677:F749" si="183">E677/C677*100</f>
        <v>-44.444444444444443</v>
      </c>
    </row>
    <row r="678" spans="1:6">
      <c r="A678" s="4"/>
      <c r="B678" s="4" t="s">
        <v>317</v>
      </c>
      <c r="C678" s="5">
        <v>9000</v>
      </c>
      <c r="D678" s="5">
        <v>5000</v>
      </c>
      <c r="E678" s="5">
        <f t="shared" ref="E678" si="184">D678-C678</f>
        <v>-4000</v>
      </c>
      <c r="F678" s="6">
        <f t="shared" ref="F678" si="185">E678/C678*100</f>
        <v>-44.444444444444443</v>
      </c>
    </row>
    <row r="679" spans="1:6">
      <c r="A679" s="4" t="s">
        <v>6</v>
      </c>
      <c r="B679" s="4" t="s">
        <v>66</v>
      </c>
      <c r="C679" s="5">
        <v>9000</v>
      </c>
      <c r="D679" s="5">
        <v>5000</v>
      </c>
      <c r="E679" s="5">
        <f t="shared" si="160"/>
        <v>-4000</v>
      </c>
      <c r="F679" s="6">
        <f t="shared" si="183"/>
        <v>-44.444444444444443</v>
      </c>
    </row>
    <row r="680" spans="1:6">
      <c r="A680" s="4" t="s">
        <v>99</v>
      </c>
      <c r="B680" s="4" t="s">
        <v>100</v>
      </c>
      <c r="C680" s="5">
        <v>5000</v>
      </c>
      <c r="D680" s="5">
        <v>3000</v>
      </c>
      <c r="E680" s="5">
        <f t="shared" si="160"/>
        <v>-2000</v>
      </c>
      <c r="F680" s="6">
        <f t="shared" si="183"/>
        <v>-40</v>
      </c>
    </row>
    <row r="681" spans="1:6">
      <c r="A681" s="4" t="s">
        <v>101</v>
      </c>
      <c r="B681" s="4" t="s">
        <v>102</v>
      </c>
      <c r="C681" s="5">
        <v>5000</v>
      </c>
      <c r="D681" s="5">
        <v>3000</v>
      </c>
      <c r="E681" s="5">
        <f t="shared" si="160"/>
        <v>-2000</v>
      </c>
      <c r="F681" s="6">
        <f t="shared" si="183"/>
        <v>-40</v>
      </c>
    </row>
    <row r="682" spans="1:6">
      <c r="A682" s="4"/>
      <c r="B682" s="4" t="s">
        <v>130</v>
      </c>
      <c r="C682" s="5">
        <v>0</v>
      </c>
      <c r="D682" s="5">
        <v>3000</v>
      </c>
      <c r="E682" s="5">
        <f t="shared" si="160"/>
        <v>3000</v>
      </c>
      <c r="F682" s="6"/>
    </row>
    <row r="683" spans="1:6">
      <c r="A683" s="4" t="s">
        <v>103</v>
      </c>
      <c r="B683" s="4" t="s">
        <v>104</v>
      </c>
      <c r="C683" s="5">
        <v>4000</v>
      </c>
      <c r="D683" s="5">
        <v>2000</v>
      </c>
      <c r="E683" s="5">
        <f t="shared" ref="E683:E756" si="186">D683-C683</f>
        <v>-2000</v>
      </c>
      <c r="F683" s="6">
        <f t="shared" si="183"/>
        <v>-50</v>
      </c>
    </row>
    <row r="684" spans="1:6">
      <c r="A684" s="4" t="s">
        <v>105</v>
      </c>
      <c r="B684" s="4" t="s">
        <v>106</v>
      </c>
      <c r="C684" s="5">
        <v>4000</v>
      </c>
      <c r="D684" s="5">
        <v>2000</v>
      </c>
      <c r="E684" s="5">
        <f t="shared" si="186"/>
        <v>-2000</v>
      </c>
      <c r="F684" s="6">
        <f t="shared" si="183"/>
        <v>-50</v>
      </c>
    </row>
    <row r="685" spans="1:6">
      <c r="A685" s="4"/>
      <c r="B685" s="4" t="s">
        <v>130</v>
      </c>
      <c r="C685" s="5">
        <v>0</v>
      </c>
      <c r="D685" s="5">
        <v>2000</v>
      </c>
      <c r="E685" s="5">
        <f t="shared" si="186"/>
        <v>2000</v>
      </c>
      <c r="F685" s="6"/>
    </row>
    <row r="686" spans="1:6">
      <c r="A686" s="4"/>
      <c r="B686" s="4" t="s">
        <v>257</v>
      </c>
      <c r="C686" s="5">
        <v>15000</v>
      </c>
      <c r="D686" s="5">
        <v>13000</v>
      </c>
      <c r="E686" s="5">
        <f t="shared" si="186"/>
        <v>-2000</v>
      </c>
      <c r="F686" s="6">
        <f t="shared" si="183"/>
        <v>-13.333333333333334</v>
      </c>
    </row>
    <row r="687" spans="1:6">
      <c r="A687" s="4"/>
      <c r="B687" s="4" t="s">
        <v>258</v>
      </c>
      <c r="C687" s="5">
        <v>15000</v>
      </c>
      <c r="D687" s="5">
        <v>13000</v>
      </c>
      <c r="E687" s="5">
        <f t="shared" si="186"/>
        <v>-2000</v>
      </c>
      <c r="F687" s="6">
        <f t="shared" si="183"/>
        <v>-13.333333333333334</v>
      </c>
    </row>
    <row r="688" spans="1:6">
      <c r="A688" s="4"/>
      <c r="B688" s="4" t="s">
        <v>259</v>
      </c>
      <c r="C688" s="5">
        <v>15000</v>
      </c>
      <c r="D688" s="5">
        <v>13000</v>
      </c>
      <c r="E688" s="5">
        <f t="shared" si="186"/>
        <v>-2000</v>
      </c>
      <c r="F688" s="6">
        <f t="shared" si="183"/>
        <v>-13.333333333333334</v>
      </c>
    </row>
    <row r="689" spans="1:6">
      <c r="A689" s="4"/>
      <c r="B689" s="4" t="s">
        <v>318</v>
      </c>
      <c r="C689" s="5">
        <v>15000</v>
      </c>
      <c r="D689" s="5">
        <v>13000</v>
      </c>
      <c r="E689" s="5">
        <f t="shared" ref="E689" si="187">D689-C689</f>
        <v>-2000</v>
      </c>
      <c r="F689" s="6">
        <f t="shared" ref="F689" si="188">E689/C689*100</f>
        <v>-13.333333333333334</v>
      </c>
    </row>
    <row r="690" spans="1:6">
      <c r="A690" s="4" t="s">
        <v>6</v>
      </c>
      <c r="B690" s="4" t="s">
        <v>66</v>
      </c>
      <c r="C690" s="5">
        <v>15000</v>
      </c>
      <c r="D690" s="5">
        <v>13000</v>
      </c>
      <c r="E690" s="5">
        <f t="shared" si="186"/>
        <v>-2000</v>
      </c>
      <c r="F690" s="6">
        <f t="shared" si="183"/>
        <v>-13.333333333333334</v>
      </c>
    </row>
    <row r="691" spans="1:6">
      <c r="A691" s="4" t="s">
        <v>103</v>
      </c>
      <c r="B691" s="4" t="s">
        <v>104</v>
      </c>
      <c r="C691" s="5">
        <v>15000</v>
      </c>
      <c r="D691" s="5">
        <v>13000</v>
      </c>
      <c r="E691" s="5">
        <f t="shared" si="186"/>
        <v>-2000</v>
      </c>
      <c r="F691" s="6">
        <f t="shared" si="183"/>
        <v>-13.333333333333334</v>
      </c>
    </row>
    <row r="692" spans="1:6">
      <c r="A692" s="4" t="s">
        <v>105</v>
      </c>
      <c r="B692" s="4" t="s">
        <v>106</v>
      </c>
      <c r="C692" s="5">
        <v>15000</v>
      </c>
      <c r="D692" s="5">
        <v>13000</v>
      </c>
      <c r="E692" s="5">
        <f t="shared" si="186"/>
        <v>-2000</v>
      </c>
      <c r="F692" s="6">
        <f t="shared" si="183"/>
        <v>-13.333333333333334</v>
      </c>
    </row>
    <row r="693" spans="1:6">
      <c r="A693" s="4"/>
      <c r="B693" s="4" t="s">
        <v>130</v>
      </c>
      <c r="C693" s="5">
        <v>0</v>
      </c>
      <c r="D693" s="5">
        <v>13000</v>
      </c>
      <c r="E693" s="5">
        <f t="shared" si="186"/>
        <v>13000</v>
      </c>
      <c r="F693" s="6"/>
    </row>
    <row r="694" spans="1:6">
      <c r="A694" s="4"/>
      <c r="B694" s="4" t="s">
        <v>260</v>
      </c>
      <c r="C694" s="5">
        <v>1053672.5</v>
      </c>
      <c r="D694" s="5">
        <v>945408.11</v>
      </c>
      <c r="E694" s="5">
        <f t="shared" si="186"/>
        <v>-108264.39000000001</v>
      </c>
      <c r="F694" s="6">
        <f t="shared" si="183"/>
        <v>-10.274956402487492</v>
      </c>
    </row>
    <row r="695" spans="1:6">
      <c r="A695" s="4"/>
      <c r="B695" s="4" t="s">
        <v>261</v>
      </c>
      <c r="C695" s="5">
        <v>52500</v>
      </c>
      <c r="D695" s="5">
        <v>52500</v>
      </c>
      <c r="E695" s="5">
        <f t="shared" si="186"/>
        <v>0</v>
      </c>
      <c r="F695" s="6">
        <f t="shared" si="183"/>
        <v>0</v>
      </c>
    </row>
    <row r="696" spans="1:6">
      <c r="A696" s="4"/>
      <c r="B696" s="4" t="s">
        <v>262</v>
      </c>
      <c r="C696" s="5">
        <v>30000</v>
      </c>
      <c r="D696" s="5">
        <v>33000</v>
      </c>
      <c r="E696" s="5">
        <f t="shared" si="186"/>
        <v>3000</v>
      </c>
      <c r="F696" s="6">
        <f t="shared" si="183"/>
        <v>10</v>
      </c>
    </row>
    <row r="697" spans="1:6">
      <c r="A697" s="4"/>
      <c r="B697" s="4" t="s">
        <v>282</v>
      </c>
      <c r="C697" s="5">
        <v>30000</v>
      </c>
      <c r="D697" s="5">
        <v>33000</v>
      </c>
      <c r="E697" s="5">
        <f t="shared" ref="E697" si="189">D697-C697</f>
        <v>3000</v>
      </c>
      <c r="F697" s="6">
        <f t="shared" ref="F697" si="190">E697/C697*100</f>
        <v>10</v>
      </c>
    </row>
    <row r="698" spans="1:6">
      <c r="A698" s="4" t="s">
        <v>6</v>
      </c>
      <c r="B698" s="4" t="s">
        <v>66</v>
      </c>
      <c r="C698" s="5">
        <v>30000</v>
      </c>
      <c r="D698" s="5">
        <v>33000</v>
      </c>
      <c r="E698" s="5">
        <f t="shared" si="186"/>
        <v>3000</v>
      </c>
      <c r="F698" s="6">
        <f t="shared" si="183"/>
        <v>10</v>
      </c>
    </row>
    <row r="699" spans="1:6">
      <c r="A699" s="4" t="s">
        <v>99</v>
      </c>
      <c r="B699" s="4" t="s">
        <v>100</v>
      </c>
      <c r="C699" s="5">
        <v>30000</v>
      </c>
      <c r="D699" s="5">
        <v>33000</v>
      </c>
      <c r="E699" s="5">
        <f t="shared" si="186"/>
        <v>3000</v>
      </c>
      <c r="F699" s="6">
        <f t="shared" si="183"/>
        <v>10</v>
      </c>
    </row>
    <row r="700" spans="1:6">
      <c r="A700" s="4" t="s">
        <v>101</v>
      </c>
      <c r="B700" s="4" t="s">
        <v>102</v>
      </c>
      <c r="C700" s="5">
        <v>30000</v>
      </c>
      <c r="D700" s="5">
        <v>33000</v>
      </c>
      <c r="E700" s="5">
        <f t="shared" si="186"/>
        <v>3000</v>
      </c>
      <c r="F700" s="6">
        <f t="shared" si="183"/>
        <v>10</v>
      </c>
    </row>
    <row r="701" spans="1:6">
      <c r="A701" s="4"/>
      <c r="B701" s="4" t="s">
        <v>130</v>
      </c>
      <c r="C701" s="5">
        <v>0</v>
      </c>
      <c r="D701" s="5">
        <v>33000</v>
      </c>
      <c r="E701" s="5">
        <f t="shared" si="186"/>
        <v>33000</v>
      </c>
      <c r="F701" s="6"/>
    </row>
    <row r="702" spans="1:6">
      <c r="A702" s="4"/>
      <c r="B702" s="4" t="s">
        <v>263</v>
      </c>
      <c r="C702" s="5">
        <v>7500</v>
      </c>
      <c r="D702" s="5">
        <v>7500</v>
      </c>
      <c r="E702" s="5">
        <f t="shared" si="186"/>
        <v>0</v>
      </c>
      <c r="F702" s="6">
        <f t="shared" si="183"/>
        <v>0</v>
      </c>
    </row>
    <row r="703" spans="1:6">
      <c r="A703" s="4"/>
      <c r="B703" s="4" t="s">
        <v>319</v>
      </c>
      <c r="C703" s="5">
        <v>7500</v>
      </c>
      <c r="D703" s="5">
        <v>7500</v>
      </c>
      <c r="E703" s="5">
        <f t="shared" ref="E703" si="191">D703-C703</f>
        <v>0</v>
      </c>
      <c r="F703" s="6">
        <f t="shared" ref="F703" si="192">E703/C703*100</f>
        <v>0</v>
      </c>
    </row>
    <row r="704" spans="1:6">
      <c r="A704" s="4" t="s">
        <v>6</v>
      </c>
      <c r="B704" s="4" t="s">
        <v>66</v>
      </c>
      <c r="C704" s="5">
        <v>7500</v>
      </c>
      <c r="D704" s="5">
        <v>7500</v>
      </c>
      <c r="E704" s="5">
        <f t="shared" si="186"/>
        <v>0</v>
      </c>
      <c r="F704" s="6">
        <f t="shared" si="183"/>
        <v>0</v>
      </c>
    </row>
    <row r="705" spans="1:7">
      <c r="A705" s="4" t="s">
        <v>99</v>
      </c>
      <c r="B705" s="4" t="s">
        <v>100</v>
      </c>
      <c r="C705" s="5">
        <v>7500</v>
      </c>
      <c r="D705" s="5">
        <v>7500</v>
      </c>
      <c r="E705" s="5">
        <f t="shared" si="186"/>
        <v>0</v>
      </c>
      <c r="F705" s="6">
        <f t="shared" si="183"/>
        <v>0</v>
      </c>
    </row>
    <row r="706" spans="1:7">
      <c r="A706" s="4" t="s">
        <v>101</v>
      </c>
      <c r="B706" s="4" t="s">
        <v>102</v>
      </c>
      <c r="C706" s="5">
        <v>7500</v>
      </c>
      <c r="D706" s="5">
        <v>7500</v>
      </c>
      <c r="E706" s="5">
        <f t="shared" si="186"/>
        <v>0</v>
      </c>
      <c r="F706" s="6">
        <f t="shared" si="183"/>
        <v>0</v>
      </c>
    </row>
    <row r="707" spans="1:7">
      <c r="A707" s="4"/>
      <c r="B707" s="4" t="s">
        <v>130</v>
      </c>
      <c r="C707" s="5">
        <v>0</v>
      </c>
      <c r="D707" s="5">
        <v>7500</v>
      </c>
      <c r="E707" s="5">
        <f t="shared" si="186"/>
        <v>7500</v>
      </c>
      <c r="F707" s="6"/>
    </row>
    <row r="708" spans="1:7">
      <c r="A708" s="4"/>
      <c r="B708" s="4" t="s">
        <v>264</v>
      </c>
      <c r="C708" s="5">
        <v>15000</v>
      </c>
      <c r="D708" s="5">
        <v>15000</v>
      </c>
      <c r="E708" s="5">
        <f t="shared" si="186"/>
        <v>0</v>
      </c>
      <c r="F708" s="6">
        <f t="shared" si="183"/>
        <v>0</v>
      </c>
    </row>
    <row r="709" spans="1:7">
      <c r="A709" s="4"/>
      <c r="B709" s="4" t="s">
        <v>320</v>
      </c>
      <c r="C709" s="5">
        <v>15000</v>
      </c>
      <c r="D709" s="5">
        <v>15000</v>
      </c>
      <c r="E709" s="5">
        <f t="shared" ref="E709" si="193">D709-C709</f>
        <v>0</v>
      </c>
      <c r="F709" s="6">
        <f t="shared" ref="F709" si="194">E709/C709*100</f>
        <v>0</v>
      </c>
    </row>
    <row r="710" spans="1:7">
      <c r="A710" s="4" t="s">
        <v>6</v>
      </c>
      <c r="B710" s="4" t="s">
        <v>66</v>
      </c>
      <c r="C710" s="5">
        <v>15000</v>
      </c>
      <c r="D710" s="5">
        <v>15000</v>
      </c>
      <c r="E710" s="5">
        <f t="shared" si="186"/>
        <v>0</v>
      </c>
      <c r="F710" s="6">
        <f t="shared" si="183"/>
        <v>0</v>
      </c>
    </row>
    <row r="711" spans="1:7">
      <c r="A711" s="4" t="s">
        <v>99</v>
      </c>
      <c r="B711" s="4" t="s">
        <v>100</v>
      </c>
      <c r="C711" s="5">
        <v>15000</v>
      </c>
      <c r="D711" s="5">
        <v>15000</v>
      </c>
      <c r="E711" s="5">
        <f t="shared" si="186"/>
        <v>0</v>
      </c>
      <c r="F711" s="6">
        <f t="shared" si="183"/>
        <v>0</v>
      </c>
    </row>
    <row r="712" spans="1:7">
      <c r="A712" s="4" t="s">
        <v>101</v>
      </c>
      <c r="B712" s="4" t="s">
        <v>102</v>
      </c>
      <c r="C712" s="5">
        <v>15000</v>
      </c>
      <c r="D712" s="5">
        <v>15000</v>
      </c>
      <c r="E712" s="5">
        <f t="shared" si="186"/>
        <v>0</v>
      </c>
      <c r="F712" s="6">
        <f t="shared" si="183"/>
        <v>0</v>
      </c>
    </row>
    <row r="713" spans="1:7">
      <c r="A713" s="4"/>
      <c r="B713" s="4" t="s">
        <v>130</v>
      </c>
      <c r="C713" s="5">
        <v>0</v>
      </c>
      <c r="D713" s="5">
        <v>15000</v>
      </c>
      <c r="E713" s="5">
        <f t="shared" si="186"/>
        <v>15000</v>
      </c>
      <c r="F713" s="6"/>
      <c r="G713"/>
    </row>
    <row r="714" spans="1:7">
      <c r="A714" s="4"/>
      <c r="B714" s="4" t="s">
        <v>284</v>
      </c>
      <c r="C714" s="10"/>
      <c r="D714" s="11">
        <v>1260</v>
      </c>
      <c r="E714" s="5">
        <f t="shared" si="186"/>
        <v>1260</v>
      </c>
      <c r="F714" s="6"/>
      <c r="G714"/>
    </row>
    <row r="715" spans="1:7">
      <c r="A715" s="4"/>
      <c r="B715" s="4" t="s">
        <v>282</v>
      </c>
      <c r="C715" s="10"/>
      <c r="D715" s="11">
        <v>1260</v>
      </c>
      <c r="E715" s="5">
        <f t="shared" si="186"/>
        <v>1260</v>
      </c>
      <c r="F715" s="6"/>
      <c r="G715"/>
    </row>
    <row r="716" spans="1:7">
      <c r="A716" s="4" t="s">
        <v>6</v>
      </c>
      <c r="B716" s="4" t="s">
        <v>66</v>
      </c>
      <c r="C716" s="10"/>
      <c r="D716" s="11">
        <v>1260</v>
      </c>
      <c r="E716" s="5">
        <f t="shared" si="186"/>
        <v>1260</v>
      </c>
      <c r="F716" s="6"/>
      <c r="G716"/>
    </row>
    <row r="717" spans="1:7">
      <c r="A717" s="4" t="s">
        <v>99</v>
      </c>
      <c r="B717" s="4" t="s">
        <v>100</v>
      </c>
      <c r="C717" s="10"/>
      <c r="D717" s="11">
        <v>1260</v>
      </c>
      <c r="E717" s="5">
        <f t="shared" si="186"/>
        <v>1260</v>
      </c>
      <c r="F717" s="6"/>
      <c r="G717"/>
    </row>
    <row r="718" spans="1:7">
      <c r="A718" s="4" t="s">
        <v>101</v>
      </c>
      <c r="B718" s="4" t="s">
        <v>102</v>
      </c>
      <c r="C718" s="10"/>
      <c r="D718" s="11">
        <v>1260</v>
      </c>
      <c r="E718" s="5">
        <f t="shared" si="186"/>
        <v>1260</v>
      </c>
      <c r="F718" s="6"/>
      <c r="G718"/>
    </row>
    <row r="719" spans="1:7">
      <c r="A719" s="4"/>
      <c r="B719" s="4" t="s">
        <v>283</v>
      </c>
      <c r="C719" s="10"/>
      <c r="D719" s="11">
        <v>1260</v>
      </c>
      <c r="E719" s="5">
        <f t="shared" ref="E719" si="195">D719-C719</f>
        <v>1260</v>
      </c>
      <c r="F719" s="6"/>
    </row>
    <row r="720" spans="1:7">
      <c r="A720" s="4"/>
      <c r="B720" s="4" t="s">
        <v>265</v>
      </c>
      <c r="C720" s="5">
        <v>175360</v>
      </c>
      <c r="D720" s="5">
        <f>133670.61-1260</f>
        <v>132410.60999999999</v>
      </c>
      <c r="E720" s="5">
        <f t="shared" si="186"/>
        <v>-42949.390000000014</v>
      </c>
      <c r="F720" s="6">
        <f t="shared" si="183"/>
        <v>-24.492124771897821</v>
      </c>
    </row>
    <row r="721" spans="1:6">
      <c r="A721" s="4"/>
      <c r="B721" s="4" t="s">
        <v>266</v>
      </c>
      <c r="C721" s="5">
        <v>65000</v>
      </c>
      <c r="D721" s="5">
        <v>40000</v>
      </c>
      <c r="E721" s="5">
        <f t="shared" si="186"/>
        <v>-25000</v>
      </c>
      <c r="F721" s="6">
        <f t="shared" si="183"/>
        <v>-38.461538461538467</v>
      </c>
    </row>
    <row r="722" spans="1:6">
      <c r="A722" s="4"/>
      <c r="B722" s="4" t="s">
        <v>321</v>
      </c>
      <c r="C722" s="5">
        <v>65000</v>
      </c>
      <c r="D722" s="5">
        <v>40000</v>
      </c>
      <c r="E722" s="5">
        <f t="shared" ref="E722" si="196">D722-C722</f>
        <v>-25000</v>
      </c>
      <c r="F722" s="6">
        <f t="shared" ref="F722" si="197">E722/C722*100</f>
        <v>-38.461538461538467</v>
      </c>
    </row>
    <row r="723" spans="1:6">
      <c r="A723" s="4" t="s">
        <v>6</v>
      </c>
      <c r="B723" s="4" t="s">
        <v>66</v>
      </c>
      <c r="C723" s="5">
        <v>65000</v>
      </c>
      <c r="D723" s="5">
        <v>40000</v>
      </c>
      <c r="E723" s="5">
        <f t="shared" si="186"/>
        <v>-25000</v>
      </c>
      <c r="F723" s="6">
        <f t="shared" si="183"/>
        <v>-38.461538461538467</v>
      </c>
    </row>
    <row r="724" spans="1:6">
      <c r="A724" s="4" t="s">
        <v>99</v>
      </c>
      <c r="B724" s="4" t="s">
        <v>100</v>
      </c>
      <c r="C724" s="5">
        <v>65000</v>
      </c>
      <c r="D724" s="5">
        <v>40000</v>
      </c>
      <c r="E724" s="5">
        <f t="shared" si="186"/>
        <v>-25000</v>
      </c>
      <c r="F724" s="6">
        <f t="shared" si="183"/>
        <v>-38.461538461538467</v>
      </c>
    </row>
    <row r="725" spans="1:6">
      <c r="A725" s="4" t="s">
        <v>101</v>
      </c>
      <c r="B725" s="4" t="s">
        <v>102</v>
      </c>
      <c r="C725" s="5">
        <v>65000</v>
      </c>
      <c r="D725" s="5">
        <v>40000</v>
      </c>
      <c r="E725" s="5">
        <f t="shared" si="186"/>
        <v>-25000</v>
      </c>
      <c r="F725" s="6">
        <f t="shared" si="183"/>
        <v>-38.461538461538467</v>
      </c>
    </row>
    <row r="726" spans="1:6">
      <c r="A726" s="4"/>
      <c r="B726" s="4" t="s">
        <v>328</v>
      </c>
      <c r="C726" s="5">
        <v>0</v>
      </c>
      <c r="D726" s="5">
        <v>40000</v>
      </c>
      <c r="E726" s="5">
        <f t="shared" si="186"/>
        <v>40000</v>
      </c>
      <c r="F726" s="6"/>
    </row>
    <row r="727" spans="1:6">
      <c r="A727" s="4"/>
      <c r="B727" s="4" t="s">
        <v>267</v>
      </c>
      <c r="C727" s="5">
        <v>10000</v>
      </c>
      <c r="D727" s="5">
        <v>5000</v>
      </c>
      <c r="E727" s="5">
        <f t="shared" si="186"/>
        <v>-5000</v>
      </c>
      <c r="F727" s="6">
        <f t="shared" si="183"/>
        <v>-50</v>
      </c>
    </row>
    <row r="728" spans="1:6">
      <c r="A728" s="4"/>
      <c r="B728" s="4" t="s">
        <v>321</v>
      </c>
      <c r="C728" s="5">
        <v>10000</v>
      </c>
      <c r="D728" s="5">
        <v>5000</v>
      </c>
      <c r="E728" s="5">
        <f t="shared" ref="E728" si="198">D728-C728</f>
        <v>-5000</v>
      </c>
      <c r="F728" s="6">
        <f t="shared" ref="F728" si="199">E728/C728*100</f>
        <v>-50</v>
      </c>
    </row>
    <row r="729" spans="1:6">
      <c r="A729" s="4" t="s">
        <v>6</v>
      </c>
      <c r="B729" s="4" t="s">
        <v>66</v>
      </c>
      <c r="C729" s="5">
        <v>10000</v>
      </c>
      <c r="D729" s="5">
        <v>5000</v>
      </c>
      <c r="E729" s="5">
        <f t="shared" si="186"/>
        <v>-5000</v>
      </c>
      <c r="F729" s="6">
        <f t="shared" si="183"/>
        <v>-50</v>
      </c>
    </row>
    <row r="730" spans="1:6">
      <c r="A730" s="4" t="s">
        <v>103</v>
      </c>
      <c r="B730" s="4" t="s">
        <v>104</v>
      </c>
      <c r="C730" s="5">
        <v>10000</v>
      </c>
      <c r="D730" s="5">
        <v>5000</v>
      </c>
      <c r="E730" s="5">
        <f t="shared" si="186"/>
        <v>-5000</v>
      </c>
      <c r="F730" s="6">
        <f t="shared" si="183"/>
        <v>-50</v>
      </c>
    </row>
    <row r="731" spans="1:6">
      <c r="A731" s="4" t="s">
        <v>105</v>
      </c>
      <c r="B731" s="4" t="s">
        <v>106</v>
      </c>
      <c r="C731" s="5">
        <v>10000</v>
      </c>
      <c r="D731" s="5">
        <v>5000</v>
      </c>
      <c r="E731" s="5">
        <f t="shared" si="186"/>
        <v>-5000</v>
      </c>
      <c r="F731" s="6">
        <f t="shared" si="183"/>
        <v>-50</v>
      </c>
    </row>
    <row r="732" spans="1:6">
      <c r="A732" s="4"/>
      <c r="B732" s="4" t="s">
        <v>130</v>
      </c>
      <c r="C732" s="5">
        <v>0</v>
      </c>
      <c r="D732" s="5">
        <v>5000</v>
      </c>
      <c r="E732" s="5">
        <f t="shared" si="186"/>
        <v>5000</v>
      </c>
      <c r="F732" s="6"/>
    </row>
    <row r="733" spans="1:6">
      <c r="A733" s="4"/>
      <c r="B733" s="4" t="s">
        <v>268</v>
      </c>
      <c r="C733" s="5">
        <v>25000</v>
      </c>
      <c r="D733" s="5">
        <v>22000</v>
      </c>
      <c r="E733" s="5">
        <f t="shared" si="186"/>
        <v>-3000</v>
      </c>
      <c r="F733" s="6">
        <f t="shared" si="183"/>
        <v>-12</v>
      </c>
    </row>
    <row r="734" spans="1:6">
      <c r="A734" s="4"/>
      <c r="B734" s="15" t="s">
        <v>321</v>
      </c>
      <c r="C734" s="5">
        <v>25000</v>
      </c>
      <c r="D734" s="5">
        <v>22000</v>
      </c>
      <c r="E734" s="5">
        <f t="shared" ref="E734" si="200">D734-C734</f>
        <v>-3000</v>
      </c>
      <c r="F734" s="6">
        <f t="shared" ref="F734" si="201">E734/C734*100</f>
        <v>-12</v>
      </c>
    </row>
    <row r="735" spans="1:6">
      <c r="A735" s="4" t="s">
        <v>6</v>
      </c>
      <c r="B735" s="4" t="s">
        <v>66</v>
      </c>
      <c r="C735" s="5">
        <v>25000</v>
      </c>
      <c r="D735" s="5">
        <v>22000</v>
      </c>
      <c r="E735" s="5">
        <f t="shared" si="186"/>
        <v>-3000</v>
      </c>
      <c r="F735" s="6">
        <f t="shared" si="183"/>
        <v>-12</v>
      </c>
    </row>
    <row r="736" spans="1:6">
      <c r="A736" s="4" t="s">
        <v>99</v>
      </c>
      <c r="B736" s="4" t="s">
        <v>100</v>
      </c>
      <c r="C736" s="5">
        <v>25000</v>
      </c>
      <c r="D736" s="5">
        <v>22000</v>
      </c>
      <c r="E736" s="5">
        <f t="shared" si="186"/>
        <v>-3000</v>
      </c>
      <c r="F736" s="6">
        <f t="shared" si="183"/>
        <v>-12</v>
      </c>
    </row>
    <row r="737" spans="1:6">
      <c r="A737" s="4" t="s">
        <v>101</v>
      </c>
      <c r="B737" s="4" t="s">
        <v>102</v>
      </c>
      <c r="C737" s="5">
        <v>25000</v>
      </c>
      <c r="D737" s="5">
        <v>22000</v>
      </c>
      <c r="E737" s="5">
        <f t="shared" si="186"/>
        <v>-3000</v>
      </c>
      <c r="F737" s="6">
        <f t="shared" si="183"/>
        <v>-12</v>
      </c>
    </row>
    <row r="738" spans="1:6">
      <c r="A738" s="4"/>
      <c r="B738" s="4" t="s">
        <v>130</v>
      </c>
      <c r="C738" s="5">
        <v>0</v>
      </c>
      <c r="D738" s="5">
        <v>22000</v>
      </c>
      <c r="E738" s="5">
        <f t="shared" si="186"/>
        <v>22000</v>
      </c>
      <c r="F738" s="6"/>
    </row>
    <row r="739" spans="1:6">
      <c r="A739" s="4"/>
      <c r="B739" s="4" t="s">
        <v>269</v>
      </c>
      <c r="C739" s="5">
        <v>6000</v>
      </c>
      <c r="D739" s="5">
        <v>7000</v>
      </c>
      <c r="E739" s="5">
        <f t="shared" si="186"/>
        <v>1000</v>
      </c>
      <c r="F739" s="6">
        <f t="shared" si="183"/>
        <v>16.666666666666664</v>
      </c>
    </row>
    <row r="740" spans="1:6">
      <c r="A740" s="4"/>
      <c r="B740" s="15" t="s">
        <v>321</v>
      </c>
      <c r="C740" s="5">
        <v>6000</v>
      </c>
      <c r="D740" s="5">
        <v>7000</v>
      </c>
      <c r="E740" s="5">
        <f t="shared" ref="E740" si="202">D740-C740</f>
        <v>1000</v>
      </c>
      <c r="F740" s="6">
        <f t="shared" ref="F740" si="203">E740/C740*100</f>
        <v>16.666666666666664</v>
      </c>
    </row>
    <row r="741" spans="1:6">
      <c r="A741" s="4" t="s">
        <v>6</v>
      </c>
      <c r="B741" s="4" t="s">
        <v>66</v>
      </c>
      <c r="C741" s="5">
        <v>6000</v>
      </c>
      <c r="D741" s="5">
        <v>7000</v>
      </c>
      <c r="E741" s="5">
        <f t="shared" si="186"/>
        <v>1000</v>
      </c>
      <c r="F741" s="6">
        <f t="shared" si="183"/>
        <v>16.666666666666664</v>
      </c>
    </row>
    <row r="742" spans="1:6">
      <c r="A742" s="4" t="s">
        <v>99</v>
      </c>
      <c r="B742" s="4" t="s">
        <v>100</v>
      </c>
      <c r="C742" s="5">
        <v>6000</v>
      </c>
      <c r="D742" s="5">
        <v>7000</v>
      </c>
      <c r="E742" s="5">
        <f t="shared" si="186"/>
        <v>1000</v>
      </c>
      <c r="F742" s="6">
        <f t="shared" si="183"/>
        <v>16.666666666666664</v>
      </c>
    </row>
    <row r="743" spans="1:6">
      <c r="A743" s="4" t="s">
        <v>101</v>
      </c>
      <c r="B743" s="4" t="s">
        <v>102</v>
      </c>
      <c r="C743" s="5">
        <v>6000</v>
      </c>
      <c r="D743" s="5">
        <v>7000</v>
      </c>
      <c r="E743" s="5">
        <f t="shared" si="186"/>
        <v>1000</v>
      </c>
      <c r="F743" s="6">
        <f t="shared" si="183"/>
        <v>16.666666666666664</v>
      </c>
    </row>
    <row r="744" spans="1:6">
      <c r="A744" s="4"/>
      <c r="B744" s="4" t="s">
        <v>130</v>
      </c>
      <c r="C744" s="5">
        <v>0</v>
      </c>
      <c r="D744" s="5">
        <v>7000</v>
      </c>
      <c r="E744" s="5">
        <f t="shared" si="186"/>
        <v>7000</v>
      </c>
      <c r="F744" s="6"/>
    </row>
    <row r="745" spans="1:6">
      <c r="A745" s="4"/>
      <c r="B745" s="4" t="s">
        <v>270</v>
      </c>
      <c r="C745" s="5">
        <v>45000</v>
      </c>
      <c r="D745" s="5">
        <v>35000</v>
      </c>
      <c r="E745" s="5">
        <f t="shared" si="186"/>
        <v>-10000</v>
      </c>
      <c r="F745" s="6">
        <f t="shared" si="183"/>
        <v>-22.222222222222221</v>
      </c>
    </row>
    <row r="746" spans="1:6">
      <c r="A746" s="4"/>
      <c r="B746" s="15" t="s">
        <v>297</v>
      </c>
      <c r="C746" s="5">
        <v>45000</v>
      </c>
      <c r="D746" s="5">
        <v>35000</v>
      </c>
      <c r="E746" s="5">
        <f t="shared" ref="E746" si="204">D746-C746</f>
        <v>-10000</v>
      </c>
      <c r="F746" s="6">
        <f t="shared" ref="F746" si="205">E746/C746*100</f>
        <v>-22.222222222222221</v>
      </c>
    </row>
    <row r="747" spans="1:6">
      <c r="A747" s="4" t="s">
        <v>6</v>
      </c>
      <c r="B747" s="4" t="s">
        <v>66</v>
      </c>
      <c r="C747" s="5">
        <v>45000</v>
      </c>
      <c r="D747" s="5">
        <v>35000</v>
      </c>
      <c r="E747" s="5">
        <f t="shared" si="186"/>
        <v>-10000</v>
      </c>
      <c r="F747" s="6">
        <f t="shared" si="183"/>
        <v>-22.222222222222221</v>
      </c>
    </row>
    <row r="748" spans="1:6">
      <c r="A748" s="4" t="s">
        <v>74</v>
      </c>
      <c r="B748" s="4" t="s">
        <v>75</v>
      </c>
      <c r="C748" s="5">
        <v>45000</v>
      </c>
      <c r="D748" s="5">
        <v>35000</v>
      </c>
      <c r="E748" s="5">
        <f t="shared" si="186"/>
        <v>-10000</v>
      </c>
      <c r="F748" s="6">
        <f t="shared" si="183"/>
        <v>-22.222222222222221</v>
      </c>
    </row>
    <row r="749" spans="1:6">
      <c r="A749" s="4" t="s">
        <v>80</v>
      </c>
      <c r="B749" s="4" t="s">
        <v>81</v>
      </c>
      <c r="C749" s="5">
        <v>45000</v>
      </c>
      <c r="D749" s="5">
        <v>35000</v>
      </c>
      <c r="E749" s="5">
        <f t="shared" si="186"/>
        <v>-10000</v>
      </c>
      <c r="F749" s="6">
        <f t="shared" si="183"/>
        <v>-22.222222222222221</v>
      </c>
    </row>
    <row r="750" spans="1:6">
      <c r="A750" s="4"/>
      <c r="B750" s="4" t="s">
        <v>172</v>
      </c>
      <c r="C750" s="5">
        <v>0</v>
      </c>
      <c r="D750" s="5">
        <v>35000</v>
      </c>
      <c r="E750" s="5">
        <f t="shared" si="186"/>
        <v>35000</v>
      </c>
      <c r="F750" s="6"/>
    </row>
    <row r="751" spans="1:6">
      <c r="A751" s="4"/>
      <c r="B751" s="4" t="s">
        <v>271</v>
      </c>
      <c r="C751" s="5">
        <v>13360</v>
      </c>
      <c r="D751" s="5">
        <v>14360</v>
      </c>
      <c r="E751" s="5">
        <f t="shared" si="186"/>
        <v>1000</v>
      </c>
      <c r="F751" s="6">
        <f t="shared" ref="F751:F783" si="206">E751/C751*100</f>
        <v>7.4850299401197598</v>
      </c>
    </row>
    <row r="752" spans="1:6">
      <c r="A752" s="4"/>
      <c r="B752" s="15" t="s">
        <v>321</v>
      </c>
      <c r="C752" s="5">
        <v>13360</v>
      </c>
      <c r="D752" s="5">
        <v>14360</v>
      </c>
      <c r="E752" s="5">
        <f t="shared" ref="E752" si="207">D752-C752</f>
        <v>1000</v>
      </c>
      <c r="F752" s="6">
        <f t="shared" ref="F752" si="208">E752/C752*100</f>
        <v>7.4850299401197598</v>
      </c>
    </row>
    <row r="753" spans="1:6">
      <c r="A753" s="4" t="s">
        <v>6</v>
      </c>
      <c r="B753" s="4" t="s">
        <v>66</v>
      </c>
      <c r="C753" s="5">
        <v>13360</v>
      </c>
      <c r="D753" s="5">
        <v>14360</v>
      </c>
      <c r="E753" s="5">
        <f t="shared" si="186"/>
        <v>1000</v>
      </c>
      <c r="F753" s="6">
        <f t="shared" si="206"/>
        <v>7.4850299401197598</v>
      </c>
    </row>
    <row r="754" spans="1:6">
      <c r="A754" s="4" t="s">
        <v>103</v>
      </c>
      <c r="B754" s="4" t="s">
        <v>104</v>
      </c>
      <c r="C754" s="5">
        <v>13360</v>
      </c>
      <c r="D754" s="5">
        <v>14360</v>
      </c>
      <c r="E754" s="5">
        <f t="shared" si="186"/>
        <v>1000</v>
      </c>
      <c r="F754" s="6">
        <f t="shared" si="206"/>
        <v>7.4850299401197598</v>
      </c>
    </row>
    <row r="755" spans="1:6">
      <c r="A755" s="4" t="s">
        <v>105</v>
      </c>
      <c r="B755" s="4" t="s">
        <v>106</v>
      </c>
      <c r="C755" s="5">
        <v>13360</v>
      </c>
      <c r="D755" s="5">
        <v>14360</v>
      </c>
      <c r="E755" s="5">
        <f t="shared" si="186"/>
        <v>1000</v>
      </c>
      <c r="F755" s="6">
        <f t="shared" si="206"/>
        <v>7.4850299401197598</v>
      </c>
    </row>
    <row r="756" spans="1:6">
      <c r="A756" s="4"/>
      <c r="B756" s="4" t="s">
        <v>130</v>
      </c>
      <c r="C756" s="5">
        <v>0</v>
      </c>
      <c r="D756" s="5">
        <v>14360</v>
      </c>
      <c r="E756" s="5">
        <f t="shared" si="186"/>
        <v>14360</v>
      </c>
      <c r="F756" s="6"/>
    </row>
    <row r="757" spans="1:6">
      <c r="A757" s="4"/>
      <c r="B757" s="4" t="s">
        <v>322</v>
      </c>
      <c r="C757" s="5">
        <v>11000</v>
      </c>
      <c r="D757" s="5">
        <v>9050.61</v>
      </c>
      <c r="E757" s="5">
        <f t="shared" ref="E757:E783" si="209">D757-C757</f>
        <v>-1949.3899999999994</v>
      </c>
      <c r="F757" s="6">
        <f t="shared" si="206"/>
        <v>-17.721727272727268</v>
      </c>
    </row>
    <row r="758" spans="1:6">
      <c r="A758" s="4"/>
      <c r="B758" s="4" t="s">
        <v>323</v>
      </c>
      <c r="C758" s="5">
        <v>11000</v>
      </c>
      <c r="D758" s="5">
        <v>9050.61</v>
      </c>
      <c r="E758" s="5">
        <f t="shared" ref="E758" si="210">D758-C758</f>
        <v>-1949.3899999999994</v>
      </c>
      <c r="F758" s="6">
        <f t="shared" ref="F758" si="211">E758/C758*100</f>
        <v>-17.721727272727268</v>
      </c>
    </row>
    <row r="759" spans="1:6">
      <c r="A759" s="4" t="s">
        <v>6</v>
      </c>
      <c r="B759" s="4" t="s">
        <v>66</v>
      </c>
      <c r="C759" s="5">
        <v>11000</v>
      </c>
      <c r="D759" s="5">
        <v>9050.61</v>
      </c>
      <c r="E759" s="5">
        <f t="shared" si="209"/>
        <v>-1949.3899999999994</v>
      </c>
      <c r="F759" s="6">
        <f t="shared" si="206"/>
        <v>-17.721727272727268</v>
      </c>
    </row>
    <row r="760" spans="1:6">
      <c r="A760" s="4" t="s">
        <v>99</v>
      </c>
      <c r="B760" s="4" t="s">
        <v>100</v>
      </c>
      <c r="C760" s="5">
        <v>11000</v>
      </c>
      <c r="D760" s="5">
        <v>9050.61</v>
      </c>
      <c r="E760" s="5">
        <f t="shared" si="209"/>
        <v>-1949.3899999999994</v>
      </c>
      <c r="F760" s="6">
        <f t="shared" si="206"/>
        <v>-17.721727272727268</v>
      </c>
    </row>
    <row r="761" spans="1:6">
      <c r="A761" s="4" t="s">
        <v>101</v>
      </c>
      <c r="B761" s="4" t="s">
        <v>102</v>
      </c>
      <c r="C761" s="5">
        <v>11000</v>
      </c>
      <c r="D761" s="5">
        <v>9050.61</v>
      </c>
      <c r="E761" s="5">
        <f t="shared" si="209"/>
        <v>-1949.3899999999994</v>
      </c>
      <c r="F761" s="6">
        <f t="shared" si="206"/>
        <v>-17.721727272727268</v>
      </c>
    </row>
    <row r="762" spans="1:6">
      <c r="A762" s="4"/>
      <c r="B762" s="4" t="s">
        <v>130</v>
      </c>
      <c r="C762" s="5">
        <v>0</v>
      </c>
      <c r="D762" s="5">
        <v>9050.61</v>
      </c>
      <c r="E762" s="5">
        <f t="shared" si="209"/>
        <v>9050.61</v>
      </c>
      <c r="F762" s="6"/>
    </row>
    <row r="763" spans="1:6">
      <c r="A763" s="4"/>
      <c r="B763" s="4" t="s">
        <v>272</v>
      </c>
      <c r="C763" s="5">
        <v>825812.5</v>
      </c>
      <c r="D763" s="5">
        <v>759237.5</v>
      </c>
      <c r="E763" s="5">
        <f t="shared" si="209"/>
        <v>-66575</v>
      </c>
      <c r="F763" s="6">
        <f t="shared" si="206"/>
        <v>-8.0617573601755854</v>
      </c>
    </row>
    <row r="764" spans="1:6">
      <c r="A764" s="4"/>
      <c r="B764" s="4" t="s">
        <v>273</v>
      </c>
      <c r="C764" s="5">
        <v>825812.5</v>
      </c>
      <c r="D764" s="5">
        <v>759237.5</v>
      </c>
      <c r="E764" s="5">
        <f t="shared" si="209"/>
        <v>-66575</v>
      </c>
      <c r="F764" s="6">
        <f t="shared" si="206"/>
        <v>-8.0617573601755854</v>
      </c>
    </row>
    <row r="765" spans="1:6">
      <c r="A765" s="4"/>
      <c r="B765" s="15" t="s">
        <v>289</v>
      </c>
      <c r="C765" s="5">
        <v>825812.5</v>
      </c>
      <c r="D765" s="5">
        <v>759237.5</v>
      </c>
      <c r="E765" s="5">
        <f t="shared" ref="E765" si="212">D765-C765</f>
        <v>-66575</v>
      </c>
      <c r="F765" s="6">
        <f t="shared" ref="F765" si="213">E765/C765*100</f>
        <v>-8.0617573601755854</v>
      </c>
    </row>
    <row r="766" spans="1:6">
      <c r="A766" s="4" t="s">
        <v>6</v>
      </c>
      <c r="B766" s="4" t="s">
        <v>66</v>
      </c>
      <c r="C766" s="5">
        <v>798312.5</v>
      </c>
      <c r="D766" s="5">
        <v>759237.5</v>
      </c>
      <c r="E766" s="5">
        <f t="shared" si="209"/>
        <v>-39075</v>
      </c>
      <c r="F766" s="6">
        <f t="shared" si="206"/>
        <v>-4.8946997573005557</v>
      </c>
    </row>
    <row r="767" spans="1:6">
      <c r="A767" s="4" t="s">
        <v>67</v>
      </c>
      <c r="B767" s="4" t="s">
        <v>68</v>
      </c>
      <c r="C767" s="5">
        <v>569637.5</v>
      </c>
      <c r="D767" s="5">
        <v>569637.5</v>
      </c>
      <c r="E767" s="5">
        <f t="shared" si="209"/>
        <v>0</v>
      </c>
      <c r="F767" s="6">
        <f t="shared" si="206"/>
        <v>0</v>
      </c>
    </row>
    <row r="768" spans="1:6">
      <c r="A768" s="4" t="s">
        <v>69</v>
      </c>
      <c r="B768" s="4" t="s">
        <v>68</v>
      </c>
      <c r="C768" s="5">
        <v>467500</v>
      </c>
      <c r="D768" s="5">
        <v>467500</v>
      </c>
      <c r="E768" s="5">
        <f t="shared" si="209"/>
        <v>0</v>
      </c>
      <c r="F768" s="6">
        <f t="shared" si="206"/>
        <v>0</v>
      </c>
    </row>
    <row r="769" spans="1:6">
      <c r="A769" s="4"/>
      <c r="B769" s="4" t="s">
        <v>340</v>
      </c>
      <c r="C769" s="5">
        <v>0</v>
      </c>
      <c r="D769" s="5">
        <v>467500</v>
      </c>
      <c r="E769" s="5">
        <f t="shared" si="209"/>
        <v>467500</v>
      </c>
      <c r="F769" s="6"/>
    </row>
    <row r="770" spans="1:6">
      <c r="A770" s="4" t="s">
        <v>70</v>
      </c>
      <c r="B770" s="4" t="s">
        <v>71</v>
      </c>
      <c r="C770" s="5">
        <v>25000</v>
      </c>
      <c r="D770" s="5">
        <v>25000</v>
      </c>
      <c r="E770" s="5">
        <f t="shared" si="209"/>
        <v>0</v>
      </c>
      <c r="F770" s="6">
        <f t="shared" si="206"/>
        <v>0</v>
      </c>
    </row>
    <row r="771" spans="1:6">
      <c r="A771" s="4"/>
      <c r="B771" s="4" t="s">
        <v>340</v>
      </c>
      <c r="C771" s="5">
        <v>0</v>
      </c>
      <c r="D771" s="5">
        <v>25000</v>
      </c>
      <c r="E771" s="5">
        <f t="shared" si="209"/>
        <v>25000</v>
      </c>
      <c r="F771" s="6"/>
    </row>
    <row r="772" spans="1:6">
      <c r="A772" s="4" t="s">
        <v>72</v>
      </c>
      <c r="B772" s="4" t="s">
        <v>73</v>
      </c>
      <c r="C772" s="5">
        <v>77137.5</v>
      </c>
      <c r="D772" s="5">
        <v>77137.5</v>
      </c>
      <c r="E772" s="5">
        <f t="shared" si="209"/>
        <v>0</v>
      </c>
      <c r="F772" s="6">
        <f t="shared" si="206"/>
        <v>0</v>
      </c>
    </row>
    <row r="773" spans="1:6">
      <c r="A773" s="4"/>
      <c r="B773" s="4" t="s">
        <v>340</v>
      </c>
      <c r="C773" s="5">
        <v>0</v>
      </c>
      <c r="D773" s="5">
        <v>77137.5</v>
      </c>
      <c r="E773" s="5">
        <f t="shared" si="209"/>
        <v>77137.5</v>
      </c>
      <c r="F773" s="6"/>
    </row>
    <row r="774" spans="1:6">
      <c r="A774" s="4" t="s">
        <v>74</v>
      </c>
      <c r="B774" s="4" t="s">
        <v>75</v>
      </c>
      <c r="C774" s="5">
        <v>228675</v>
      </c>
      <c r="D774" s="5">
        <v>189600</v>
      </c>
      <c r="E774" s="5">
        <f t="shared" si="209"/>
        <v>-39075</v>
      </c>
      <c r="F774" s="6">
        <f t="shared" si="206"/>
        <v>-17.087569694981962</v>
      </c>
    </row>
    <row r="775" spans="1:6">
      <c r="A775" s="4" t="s">
        <v>76</v>
      </c>
      <c r="B775" s="4" t="s">
        <v>77</v>
      </c>
      <c r="C775" s="5">
        <v>120675</v>
      </c>
      <c r="D775" s="5">
        <v>80100</v>
      </c>
      <c r="E775" s="5">
        <f t="shared" si="209"/>
        <v>-40575</v>
      </c>
      <c r="F775" s="6">
        <f t="shared" si="206"/>
        <v>-33.623368551895588</v>
      </c>
    </row>
    <row r="776" spans="1:6">
      <c r="A776" s="4"/>
      <c r="B776" s="4" t="s">
        <v>340</v>
      </c>
      <c r="C776" s="5">
        <v>0</v>
      </c>
      <c r="D776" s="5">
        <v>80100</v>
      </c>
      <c r="E776" s="5">
        <f t="shared" si="209"/>
        <v>80100</v>
      </c>
      <c r="F776" s="6"/>
    </row>
    <row r="777" spans="1:6">
      <c r="A777" s="4" t="s">
        <v>78</v>
      </c>
      <c r="B777" s="4" t="s">
        <v>79</v>
      </c>
      <c r="C777" s="5">
        <v>36000</v>
      </c>
      <c r="D777" s="5">
        <v>36000</v>
      </c>
      <c r="E777" s="5">
        <f t="shared" si="209"/>
        <v>0</v>
      </c>
      <c r="F777" s="6">
        <f t="shared" si="206"/>
        <v>0</v>
      </c>
    </row>
    <row r="778" spans="1:6">
      <c r="A778" s="4"/>
      <c r="B778" s="4" t="s">
        <v>340</v>
      </c>
      <c r="C778" s="5">
        <v>0</v>
      </c>
      <c r="D778" s="5">
        <v>72000</v>
      </c>
      <c r="E778" s="5">
        <f t="shared" si="209"/>
        <v>72000</v>
      </c>
      <c r="F778" s="6"/>
    </row>
    <row r="779" spans="1:6">
      <c r="A779" s="4" t="s">
        <v>80</v>
      </c>
      <c r="B779" s="4" t="s">
        <v>81</v>
      </c>
      <c r="C779" s="5">
        <v>72000</v>
      </c>
      <c r="D779" s="5">
        <v>73500</v>
      </c>
      <c r="E779" s="5">
        <f t="shared" si="209"/>
        <v>1500</v>
      </c>
      <c r="F779" s="6">
        <f t="shared" si="206"/>
        <v>2.083333333333333</v>
      </c>
    </row>
    <row r="780" spans="1:6">
      <c r="A780" s="4"/>
      <c r="B780" s="4" t="s">
        <v>340</v>
      </c>
      <c r="C780" s="5">
        <v>0</v>
      </c>
      <c r="D780" s="5">
        <v>73500</v>
      </c>
      <c r="E780" s="5">
        <f t="shared" si="209"/>
        <v>73500</v>
      </c>
      <c r="F780" s="6"/>
    </row>
    <row r="781" spans="1:6">
      <c r="A781" s="4" t="s">
        <v>8</v>
      </c>
      <c r="B781" s="4" t="s">
        <v>109</v>
      </c>
      <c r="C781" s="5">
        <v>27500</v>
      </c>
      <c r="D781" s="5">
        <v>0</v>
      </c>
      <c r="E781" s="5">
        <f t="shared" si="209"/>
        <v>-27500</v>
      </c>
      <c r="F781" s="6">
        <f t="shared" si="206"/>
        <v>-100</v>
      </c>
    </row>
    <row r="782" spans="1:6">
      <c r="A782" s="4" t="s">
        <v>110</v>
      </c>
      <c r="B782" s="4" t="s">
        <v>111</v>
      </c>
      <c r="C782" s="5">
        <v>27500</v>
      </c>
      <c r="D782" s="5">
        <v>0</v>
      </c>
      <c r="E782" s="5">
        <f t="shared" si="209"/>
        <v>-27500</v>
      </c>
      <c r="F782" s="6">
        <f t="shared" si="206"/>
        <v>-100</v>
      </c>
    </row>
    <row r="783" spans="1:6">
      <c r="A783" s="4" t="s">
        <v>114</v>
      </c>
      <c r="B783" s="4" t="s">
        <v>115</v>
      </c>
      <c r="C783" s="5">
        <v>27500</v>
      </c>
      <c r="D783" s="5">
        <v>0</v>
      </c>
      <c r="E783" s="5">
        <f t="shared" si="209"/>
        <v>-27500</v>
      </c>
      <c r="F783" s="6">
        <f t="shared" si="206"/>
        <v>-100</v>
      </c>
    </row>
    <row r="784" spans="1:6">
      <c r="A784" s="12"/>
      <c r="B784" s="12"/>
      <c r="C784" s="13"/>
      <c r="D784" s="13"/>
      <c r="E784" s="13"/>
      <c r="F784" s="14"/>
    </row>
    <row r="787" spans="2:2">
      <c r="B787" s="16" t="s">
        <v>330</v>
      </c>
    </row>
    <row r="788" spans="2:2">
      <c r="B788" s="16" t="s">
        <v>331</v>
      </c>
    </row>
    <row r="789" spans="2:2">
      <c r="B789" s="16" t="s">
        <v>332</v>
      </c>
    </row>
    <row r="790" spans="2:2">
      <c r="B790" s="16" t="s">
        <v>333</v>
      </c>
    </row>
    <row r="791" spans="2:2">
      <c r="B791" s="16" t="s">
        <v>334</v>
      </c>
    </row>
    <row r="792" spans="2:2">
      <c r="B792" s="16" t="s">
        <v>335</v>
      </c>
    </row>
    <row r="793" spans="2:2">
      <c r="B793" s="16" t="s">
        <v>336</v>
      </c>
    </row>
    <row r="794" spans="2:2">
      <c r="B794" s="1" t="s">
        <v>337</v>
      </c>
    </row>
  </sheetData>
  <autoFilter ref="A8:F783"/>
  <pageMargins left="0.70866141732283472" right="0.70866141732283472" top="0.74803149606299213" bottom="0.74803149606299213" header="0.31496062992125984" footer="0.31496062992125984"/>
  <pageSetup paperSize="9" scale="79" fitToHeight="0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REBPOM</vt:lpstr>
      <vt:lpstr>Baza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OPCINA1</cp:lastModifiedBy>
  <cp:lastPrinted>2022-01-11T08:52:40Z</cp:lastPrinted>
  <dcterms:created xsi:type="dcterms:W3CDTF">2021-11-26T10:19:47Z</dcterms:created>
  <dcterms:modified xsi:type="dcterms:W3CDTF">2022-01-11T09:12:28Z</dcterms:modified>
</cp:coreProperties>
</file>